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деловой металл" sheetId="1" r:id="rId1"/>
    <sheet name="Лист1" sheetId="5" r:id="rId2"/>
  </sheets>
  <definedNames>
    <definedName name="_xlnm._FilterDatabase" localSheetId="0" hidden="1">'деловой металл'!$A$2:$P$1083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4" i="1" l="1"/>
  <c r="P1027" i="1"/>
  <c r="P951" i="1"/>
  <c r="P639" i="1"/>
  <c r="P268" i="1"/>
  <c r="P181" i="1"/>
  <c r="P150" i="1"/>
  <c r="P55" i="1"/>
  <c r="P1079" i="1"/>
  <c r="P1080" i="1"/>
  <c r="P1071" i="1"/>
  <c r="P1072" i="1"/>
  <c r="P1073" i="1"/>
  <c r="P1074" i="1"/>
  <c r="P1075" i="1"/>
  <c r="P1076" i="1"/>
  <c r="P1077" i="1"/>
  <c r="P1053" i="1"/>
  <c r="P1054" i="1"/>
  <c r="P1055" i="1"/>
  <c r="P1056" i="1"/>
  <c r="P1057" i="1"/>
  <c r="P1058" i="1"/>
  <c r="P1059" i="1"/>
  <c r="P1052" i="1"/>
  <c r="G1037" i="1"/>
  <c r="P1035" i="1"/>
  <c r="G1034" i="1"/>
  <c r="G1033" i="1"/>
  <c r="P1028" i="1"/>
  <c r="P1029" i="1"/>
  <c r="P1030" i="1"/>
  <c r="P1026" i="1"/>
  <c r="P1082" i="1"/>
  <c r="P1081" i="1"/>
  <c r="P1070" i="1"/>
  <c r="P1066" i="1"/>
  <c r="P1065" i="1"/>
  <c r="P1063" i="1"/>
  <c r="P1062" i="1"/>
  <c r="P1061" i="1"/>
  <c r="P1049" i="1"/>
  <c r="P1048" i="1"/>
  <c r="P1047" i="1"/>
  <c r="P1046" i="1"/>
  <c r="P1045" i="1"/>
  <c r="P1043" i="1"/>
  <c r="P1042" i="1"/>
  <c r="P1041" i="1"/>
  <c r="P1040" i="1"/>
  <c r="P1039" i="1"/>
  <c r="P1038" i="1"/>
  <c r="P1031" i="1"/>
  <c r="P1025" i="1"/>
  <c r="P1024" i="1"/>
  <c r="P1018" i="1"/>
  <c r="P1016" i="1"/>
  <c r="P1015" i="1"/>
  <c r="P1011" i="1"/>
  <c r="P1005" i="1"/>
  <c r="P968" i="1"/>
  <c r="P966" i="1"/>
  <c r="P953" i="1"/>
  <c r="P952" i="1"/>
  <c r="P950" i="1"/>
  <c r="P945" i="1"/>
  <c r="P944" i="1"/>
  <c r="P943" i="1"/>
  <c r="P942" i="1"/>
  <c r="P941" i="1"/>
  <c r="P940" i="1"/>
  <c r="P939" i="1"/>
  <c r="P938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1" i="1"/>
  <c r="P920" i="1"/>
  <c r="P919" i="1"/>
  <c r="P917" i="1"/>
  <c r="P916" i="1"/>
  <c r="P915" i="1"/>
  <c r="P914" i="1"/>
  <c r="P913" i="1"/>
  <c r="P907" i="1"/>
  <c r="P867" i="1"/>
  <c r="P863" i="1"/>
  <c r="P862" i="1"/>
  <c r="P857" i="1"/>
  <c r="P856" i="1"/>
  <c r="P852" i="1"/>
  <c r="P851" i="1"/>
  <c r="P850" i="1"/>
  <c r="P849" i="1"/>
  <c r="P848" i="1"/>
  <c r="P843" i="1"/>
  <c r="P832" i="1"/>
  <c r="P831" i="1"/>
  <c r="P830" i="1"/>
  <c r="P829" i="1"/>
  <c r="P819" i="1"/>
  <c r="P811" i="1"/>
  <c r="P810" i="1"/>
  <c r="P809" i="1"/>
  <c r="P792" i="1"/>
  <c r="P790" i="1"/>
  <c r="P787" i="1"/>
  <c r="P786" i="1"/>
  <c r="P780" i="1"/>
  <c r="P762" i="1"/>
  <c r="P761" i="1"/>
  <c r="P758" i="1"/>
  <c r="P757" i="1"/>
  <c r="P756" i="1"/>
  <c r="P755" i="1"/>
  <c r="P752" i="1"/>
  <c r="P749" i="1"/>
  <c r="P748" i="1"/>
  <c r="P746" i="1"/>
  <c r="P745" i="1"/>
  <c r="P744" i="1"/>
  <c r="P743" i="1"/>
  <c r="P737" i="1"/>
  <c r="P729" i="1"/>
  <c r="P728" i="1"/>
  <c r="P727" i="1"/>
  <c r="P726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0" i="1"/>
  <c r="P709" i="1"/>
  <c r="P708" i="1"/>
  <c r="P707" i="1"/>
  <c r="P706" i="1"/>
  <c r="P705" i="1"/>
  <c r="P704" i="1"/>
  <c r="P703" i="1"/>
  <c r="P702" i="1"/>
  <c r="P700" i="1"/>
  <c r="P699" i="1"/>
  <c r="P698" i="1"/>
  <c r="P697" i="1"/>
  <c r="P692" i="1"/>
  <c r="P691" i="1"/>
  <c r="P687" i="1"/>
  <c r="P686" i="1"/>
  <c r="P685" i="1"/>
  <c r="P684" i="1"/>
  <c r="P683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8" i="1"/>
  <c r="P637" i="1"/>
  <c r="P636" i="1"/>
  <c r="P635" i="1"/>
  <c r="P634" i="1"/>
  <c r="P633" i="1"/>
  <c r="P631" i="1"/>
  <c r="P630" i="1"/>
  <c r="P629" i="1"/>
  <c r="P628" i="1"/>
  <c r="P627" i="1"/>
  <c r="P617" i="1"/>
  <c r="P616" i="1"/>
  <c r="P615" i="1"/>
  <c r="P614" i="1"/>
  <c r="P613" i="1"/>
  <c r="P612" i="1"/>
  <c r="P611" i="1"/>
  <c r="P610" i="1"/>
  <c r="P609" i="1"/>
  <c r="P605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74" i="1"/>
  <c r="P569" i="1"/>
  <c r="P568" i="1"/>
  <c r="P567" i="1"/>
  <c r="P566" i="1"/>
  <c r="P565" i="1"/>
  <c r="P564" i="1"/>
  <c r="P563" i="1"/>
  <c r="P562" i="1"/>
  <c r="P561" i="1"/>
  <c r="P560" i="1"/>
  <c r="P559" i="1"/>
  <c r="P557" i="1"/>
  <c r="P556" i="1"/>
  <c r="P554" i="1"/>
  <c r="P551" i="1"/>
  <c r="P549" i="1"/>
  <c r="P548" i="1"/>
  <c r="P547" i="1"/>
  <c r="P546" i="1"/>
  <c r="P545" i="1"/>
  <c r="P544" i="1"/>
  <c r="P543" i="1"/>
  <c r="P542" i="1"/>
  <c r="P541" i="1"/>
  <c r="P540" i="1"/>
  <c r="P539" i="1"/>
  <c r="P531" i="1"/>
  <c r="P530" i="1"/>
  <c r="P529" i="1"/>
  <c r="P528" i="1"/>
  <c r="P527" i="1"/>
  <c r="P526" i="1"/>
  <c r="P525" i="1"/>
  <c r="P524" i="1"/>
  <c r="P523" i="1"/>
  <c r="P521" i="1"/>
  <c r="P520" i="1"/>
  <c r="P519" i="1"/>
  <c r="P516" i="1"/>
  <c r="P515" i="1"/>
  <c r="P513" i="1"/>
  <c r="P512" i="1"/>
  <c r="P511" i="1"/>
  <c r="P508" i="1"/>
  <c r="P507" i="1"/>
  <c r="P506" i="1"/>
  <c r="P505" i="1"/>
  <c r="P503" i="1"/>
  <c r="P495" i="1"/>
  <c r="P494" i="1"/>
  <c r="P491" i="1"/>
  <c r="P488" i="1"/>
  <c r="P487" i="1"/>
  <c r="P481" i="1"/>
  <c r="P478" i="1"/>
  <c r="P477" i="1"/>
  <c r="P472" i="1"/>
  <c r="P471" i="1"/>
  <c r="P470" i="1"/>
  <c r="P467" i="1"/>
  <c r="P465" i="1"/>
  <c r="P461" i="1"/>
  <c r="P460" i="1"/>
  <c r="P456" i="1"/>
  <c r="P453" i="1"/>
  <c r="P452" i="1"/>
  <c r="P451" i="1"/>
  <c r="P450" i="1"/>
  <c r="P445" i="1"/>
  <c r="P442" i="1"/>
  <c r="P441" i="1"/>
  <c r="P434" i="1"/>
  <c r="P433" i="1"/>
  <c r="P429" i="1"/>
  <c r="P428" i="1"/>
  <c r="P420" i="1"/>
  <c r="P405" i="1"/>
  <c r="P403" i="1"/>
  <c r="P402" i="1"/>
  <c r="P400" i="1"/>
  <c r="P390" i="1"/>
  <c r="P389" i="1"/>
  <c r="P388" i="1"/>
  <c r="P386" i="1"/>
  <c r="P385" i="1"/>
  <c r="P382" i="1"/>
  <c r="P381" i="1"/>
  <c r="P380" i="1"/>
  <c r="P379" i="1"/>
  <c r="P376" i="1"/>
  <c r="P369" i="1"/>
  <c r="P367" i="1"/>
  <c r="P366" i="1"/>
  <c r="P361" i="1"/>
  <c r="P360" i="1"/>
  <c r="P359" i="1"/>
  <c r="P358" i="1"/>
  <c r="P356" i="1"/>
  <c r="P355" i="1"/>
  <c r="P348" i="1"/>
  <c r="P342" i="1"/>
  <c r="P340" i="1"/>
  <c r="P339" i="1"/>
  <c r="P338" i="1"/>
  <c r="P337" i="1"/>
  <c r="P336" i="1"/>
  <c r="P316" i="1"/>
  <c r="P315" i="1"/>
  <c r="P314" i="1"/>
  <c r="P313" i="1"/>
  <c r="P312" i="1"/>
  <c r="P311" i="1"/>
  <c r="P308" i="1"/>
  <c r="P307" i="1"/>
  <c r="P306" i="1"/>
  <c r="P305" i="1"/>
  <c r="P303" i="1"/>
  <c r="P302" i="1"/>
  <c r="P301" i="1"/>
  <c r="P300" i="1"/>
  <c r="P299" i="1"/>
  <c r="P298" i="1"/>
  <c r="P294" i="1"/>
  <c r="P293" i="1"/>
  <c r="P292" i="1"/>
  <c r="P291" i="1"/>
  <c r="P290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2" i="1"/>
  <c r="P271" i="1"/>
  <c r="P270" i="1"/>
  <c r="P269" i="1"/>
  <c r="P267" i="1"/>
  <c r="P266" i="1"/>
  <c r="P265" i="1"/>
  <c r="P264" i="1"/>
  <c r="P263" i="1"/>
  <c r="P261" i="1"/>
  <c r="P260" i="1"/>
  <c r="P259" i="1"/>
  <c r="P258" i="1"/>
  <c r="P250" i="1"/>
  <c r="P233" i="1"/>
  <c r="P232" i="1"/>
  <c r="P231" i="1"/>
  <c r="P230" i="1"/>
  <c r="P229" i="1"/>
  <c r="P228" i="1"/>
  <c r="P227" i="1"/>
  <c r="P226" i="1"/>
  <c r="P225" i="1"/>
  <c r="P223" i="1"/>
  <c r="P222" i="1"/>
  <c r="P219" i="1"/>
  <c r="P218" i="1"/>
  <c r="P216" i="1"/>
  <c r="P210" i="1"/>
  <c r="P208" i="1"/>
  <c r="P207" i="1"/>
  <c r="P200" i="1"/>
  <c r="P199" i="1"/>
  <c r="P186" i="1"/>
  <c r="P185" i="1"/>
  <c r="P183" i="1"/>
  <c r="P182" i="1"/>
  <c r="P175" i="1"/>
  <c r="P174" i="1"/>
  <c r="P167" i="1"/>
  <c r="P166" i="1"/>
  <c r="P157" i="1"/>
  <c r="P155" i="1"/>
  <c r="P151" i="1"/>
  <c r="P149" i="1"/>
  <c r="P148" i="1"/>
  <c r="P139" i="1"/>
  <c r="P137" i="1"/>
  <c r="P136" i="1"/>
  <c r="P133" i="1"/>
  <c r="P130" i="1"/>
  <c r="P129" i="1"/>
  <c r="P125" i="1"/>
  <c r="P122" i="1"/>
  <c r="P117" i="1"/>
  <c r="P116" i="1"/>
  <c r="P112" i="1"/>
  <c r="P111" i="1"/>
  <c r="P108" i="1"/>
  <c r="P53" i="1"/>
  <c r="P52" i="1"/>
  <c r="P43" i="1"/>
  <c r="P40" i="1"/>
  <c r="P35" i="1"/>
  <c r="P34" i="1"/>
  <c r="P33" i="1"/>
  <c r="P32" i="1"/>
  <c r="P31" i="1"/>
  <c r="P28" i="1"/>
  <c r="P26" i="1"/>
  <c r="P25" i="1"/>
  <c r="P24" i="1"/>
  <c r="P23" i="1"/>
  <c r="P22" i="1"/>
  <c r="P21" i="1"/>
  <c r="P18" i="1"/>
  <c r="P16" i="1"/>
  <c r="N4" i="1"/>
  <c r="N5" i="1"/>
  <c r="N6" i="1"/>
  <c r="N7" i="1"/>
  <c r="N8" i="1"/>
  <c r="N9" i="1"/>
  <c r="N10" i="1"/>
  <c r="N11" i="1"/>
  <c r="N12" i="1"/>
  <c r="N13" i="1"/>
  <c r="N14" i="1"/>
  <c r="N15" i="1"/>
  <c r="N17" i="1"/>
  <c r="N20" i="1"/>
  <c r="N29" i="1"/>
  <c r="N30" i="1"/>
  <c r="N36" i="1"/>
  <c r="N37" i="1"/>
  <c r="N38" i="1"/>
  <c r="N39" i="1"/>
  <c r="N42" i="1"/>
  <c r="N44" i="1"/>
  <c r="N45" i="1"/>
  <c r="N46" i="1"/>
  <c r="N47" i="1"/>
  <c r="N48" i="1"/>
  <c r="N49" i="1"/>
  <c r="N50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9" i="1"/>
  <c r="N110" i="1"/>
  <c r="N113" i="1"/>
  <c r="N114" i="1"/>
  <c r="N115" i="1"/>
  <c r="N118" i="1"/>
  <c r="N119" i="1"/>
  <c r="N120" i="1"/>
  <c r="N121" i="1"/>
  <c r="N123" i="1"/>
  <c r="N124" i="1"/>
  <c r="N126" i="1"/>
  <c r="N127" i="1"/>
  <c r="N128" i="1"/>
  <c r="N131" i="1"/>
  <c r="N132" i="1"/>
  <c r="N134" i="1"/>
  <c r="N135" i="1"/>
  <c r="N138" i="1"/>
  <c r="N140" i="1"/>
  <c r="N141" i="1"/>
  <c r="N142" i="1"/>
  <c r="N143" i="1"/>
  <c r="N144" i="1"/>
  <c r="N145" i="1"/>
  <c r="N146" i="1"/>
  <c r="N147" i="1"/>
  <c r="N152" i="1"/>
  <c r="N153" i="1"/>
  <c r="N154" i="1"/>
  <c r="N156" i="1"/>
  <c r="N158" i="1"/>
  <c r="N159" i="1"/>
  <c r="N160" i="1"/>
  <c r="N161" i="1"/>
  <c r="N162" i="1"/>
  <c r="N163" i="1"/>
  <c r="N164" i="1"/>
  <c r="N165" i="1"/>
  <c r="N168" i="1"/>
  <c r="N169" i="1"/>
  <c r="N170" i="1"/>
  <c r="N171" i="1"/>
  <c r="N172" i="1"/>
  <c r="N173" i="1"/>
  <c r="N176" i="1"/>
  <c r="N177" i="1"/>
  <c r="N178" i="1"/>
  <c r="N179" i="1"/>
  <c r="N180" i="1"/>
  <c r="N184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201" i="1"/>
  <c r="N202" i="1"/>
  <c r="N203" i="1"/>
  <c r="N204" i="1"/>
  <c r="N205" i="1"/>
  <c r="N206" i="1"/>
  <c r="N209" i="1"/>
  <c r="N211" i="1"/>
  <c r="N212" i="1"/>
  <c r="N213" i="1"/>
  <c r="N214" i="1"/>
  <c r="N215" i="1"/>
  <c r="N217" i="1"/>
  <c r="N220" i="1"/>
  <c r="N221" i="1"/>
  <c r="N224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1" i="1"/>
  <c r="N252" i="1"/>
  <c r="N253" i="1"/>
  <c r="N254" i="1"/>
  <c r="N255" i="1"/>
  <c r="N256" i="1"/>
  <c r="N257" i="1"/>
  <c r="N262" i="1"/>
  <c r="N273" i="1"/>
  <c r="N286" i="1"/>
  <c r="N287" i="1"/>
  <c r="N288" i="1"/>
  <c r="N289" i="1"/>
  <c r="N295" i="1"/>
  <c r="N296" i="1"/>
  <c r="N297" i="1"/>
  <c r="N304" i="1"/>
  <c r="N309" i="1"/>
  <c r="N310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41" i="1"/>
  <c r="N343" i="1"/>
  <c r="N344" i="1"/>
  <c r="N345" i="1"/>
  <c r="N346" i="1"/>
  <c r="N347" i="1"/>
  <c r="N349" i="1"/>
  <c r="N350" i="1"/>
  <c r="N351" i="1"/>
  <c r="N352" i="1"/>
  <c r="N353" i="1"/>
  <c r="N354" i="1"/>
  <c r="N357" i="1"/>
  <c r="N362" i="1"/>
  <c r="N363" i="1"/>
  <c r="N364" i="1"/>
  <c r="N365" i="1"/>
  <c r="N368" i="1"/>
  <c r="N370" i="1"/>
  <c r="N371" i="1"/>
  <c r="N372" i="1"/>
  <c r="N373" i="1"/>
  <c r="N374" i="1"/>
  <c r="N375" i="1"/>
  <c r="N377" i="1"/>
  <c r="N378" i="1"/>
  <c r="N383" i="1"/>
  <c r="N384" i="1"/>
  <c r="N387" i="1"/>
  <c r="N391" i="1"/>
  <c r="N392" i="1"/>
  <c r="N393" i="1"/>
  <c r="N394" i="1"/>
  <c r="N395" i="1"/>
  <c r="N396" i="1"/>
  <c r="N397" i="1"/>
  <c r="N398" i="1"/>
  <c r="N399" i="1"/>
  <c r="N401" i="1"/>
  <c r="N404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1" i="1"/>
  <c r="N422" i="1"/>
  <c r="N423" i="1"/>
  <c r="N424" i="1"/>
  <c r="N425" i="1"/>
  <c r="N426" i="1"/>
  <c r="N427" i="1"/>
  <c r="N430" i="1"/>
  <c r="N431" i="1"/>
  <c r="N432" i="1"/>
  <c r="N435" i="1"/>
  <c r="N436" i="1"/>
  <c r="N437" i="1"/>
  <c r="N438" i="1"/>
  <c r="N439" i="1"/>
  <c r="N440" i="1"/>
  <c r="N443" i="1"/>
  <c r="N444" i="1"/>
  <c r="N446" i="1"/>
  <c r="N447" i="1"/>
  <c r="N448" i="1"/>
  <c r="N449" i="1"/>
  <c r="N454" i="1"/>
  <c r="N455" i="1"/>
  <c r="N457" i="1"/>
  <c r="N458" i="1"/>
  <c r="N459" i="1"/>
  <c r="N462" i="1"/>
  <c r="N463" i="1"/>
  <c r="N464" i="1"/>
  <c r="N466" i="1"/>
  <c r="N468" i="1"/>
  <c r="N469" i="1"/>
  <c r="N473" i="1"/>
  <c r="N474" i="1"/>
  <c r="N475" i="1"/>
  <c r="N476" i="1"/>
  <c r="N479" i="1"/>
  <c r="N480" i="1"/>
  <c r="N482" i="1"/>
  <c r="N483" i="1"/>
  <c r="N484" i="1"/>
  <c r="N485" i="1"/>
  <c r="N486" i="1"/>
  <c r="N489" i="1"/>
  <c r="N490" i="1"/>
  <c r="N492" i="1"/>
  <c r="N493" i="1"/>
  <c r="N496" i="1"/>
  <c r="N497" i="1"/>
  <c r="N498" i="1"/>
  <c r="N499" i="1"/>
  <c r="N500" i="1"/>
  <c r="N501" i="1"/>
  <c r="N502" i="1"/>
  <c r="N504" i="1"/>
  <c r="N509" i="1"/>
  <c r="N510" i="1"/>
  <c r="N514" i="1"/>
  <c r="N517" i="1"/>
  <c r="N518" i="1"/>
  <c r="N522" i="1"/>
  <c r="N532" i="1"/>
  <c r="N533" i="1"/>
  <c r="N534" i="1"/>
  <c r="N535" i="1"/>
  <c r="N536" i="1"/>
  <c r="N537" i="1"/>
  <c r="N538" i="1"/>
  <c r="N550" i="1"/>
  <c r="N552" i="1"/>
  <c r="N553" i="1"/>
  <c r="N555" i="1"/>
  <c r="N558" i="1"/>
  <c r="N570" i="1"/>
  <c r="N571" i="1"/>
  <c r="N572" i="1"/>
  <c r="N573" i="1"/>
  <c r="N575" i="1"/>
  <c r="N576" i="1"/>
  <c r="N577" i="1"/>
  <c r="N578" i="1"/>
  <c r="N579" i="1"/>
  <c r="N580" i="1"/>
  <c r="N581" i="1"/>
  <c r="N582" i="1"/>
  <c r="N583" i="1"/>
  <c r="N584" i="1"/>
  <c r="N585" i="1"/>
  <c r="N602" i="1"/>
  <c r="N603" i="1"/>
  <c r="N604" i="1"/>
  <c r="N606" i="1"/>
  <c r="N607" i="1"/>
  <c r="N608" i="1"/>
  <c r="N618" i="1"/>
  <c r="N619" i="1"/>
  <c r="N620" i="1"/>
  <c r="N621" i="1"/>
  <c r="N622" i="1"/>
  <c r="N623" i="1"/>
  <c r="N624" i="1"/>
  <c r="N625" i="1"/>
  <c r="N626" i="1"/>
  <c r="N632" i="1"/>
  <c r="N661" i="1"/>
  <c r="N681" i="1"/>
  <c r="N682" i="1"/>
  <c r="N688" i="1"/>
  <c r="N689" i="1"/>
  <c r="N690" i="1"/>
  <c r="N693" i="1"/>
  <c r="N694" i="1"/>
  <c r="N695" i="1"/>
  <c r="N696" i="1"/>
  <c r="N701" i="1"/>
  <c r="N711" i="1"/>
  <c r="N724" i="1"/>
  <c r="N725" i="1"/>
  <c r="N730" i="1"/>
  <c r="N731" i="1"/>
  <c r="N732" i="1"/>
  <c r="N733" i="1"/>
  <c r="N734" i="1"/>
  <c r="N735" i="1"/>
  <c r="N736" i="1"/>
  <c r="N738" i="1"/>
  <c r="N739" i="1"/>
  <c r="N740" i="1"/>
  <c r="N741" i="1"/>
  <c r="N742" i="1"/>
  <c r="N747" i="1"/>
  <c r="N750" i="1"/>
  <c r="N751" i="1"/>
  <c r="N753" i="1"/>
  <c r="N754" i="1"/>
  <c r="N759" i="1"/>
  <c r="N760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1" i="1"/>
  <c r="N782" i="1"/>
  <c r="N783" i="1"/>
  <c r="N784" i="1"/>
  <c r="N785" i="1"/>
  <c r="N788" i="1"/>
  <c r="N789" i="1"/>
  <c r="N791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12" i="1"/>
  <c r="N813" i="1"/>
  <c r="N814" i="1"/>
  <c r="N815" i="1"/>
  <c r="N816" i="1"/>
  <c r="N817" i="1"/>
  <c r="N818" i="1"/>
  <c r="N820" i="1"/>
  <c r="N821" i="1"/>
  <c r="N822" i="1"/>
  <c r="N823" i="1"/>
  <c r="N824" i="1"/>
  <c r="N825" i="1"/>
  <c r="N826" i="1"/>
  <c r="N827" i="1"/>
  <c r="N828" i="1"/>
  <c r="N833" i="1"/>
  <c r="N834" i="1"/>
  <c r="N835" i="1"/>
  <c r="N836" i="1"/>
  <c r="N837" i="1"/>
  <c r="N838" i="1"/>
  <c r="N839" i="1"/>
  <c r="N840" i="1"/>
  <c r="N841" i="1"/>
  <c r="N842" i="1"/>
  <c r="N844" i="1"/>
  <c r="N845" i="1"/>
  <c r="N846" i="1"/>
  <c r="N847" i="1"/>
  <c r="N853" i="1"/>
  <c r="N854" i="1"/>
  <c r="N855" i="1"/>
  <c r="N858" i="1"/>
  <c r="N859" i="1"/>
  <c r="N860" i="1"/>
  <c r="N861" i="1"/>
  <c r="N864" i="1"/>
  <c r="N865" i="1"/>
  <c r="N866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8" i="1"/>
  <c r="N909" i="1"/>
  <c r="N910" i="1"/>
  <c r="N911" i="1"/>
  <c r="N912" i="1"/>
  <c r="N918" i="1"/>
  <c r="N922" i="1"/>
  <c r="N937" i="1"/>
  <c r="N946" i="1"/>
  <c r="N947" i="1"/>
  <c r="N948" i="1"/>
  <c r="N949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7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6" i="1"/>
  <c r="N1007" i="1"/>
  <c r="N1008" i="1"/>
  <c r="N1009" i="1"/>
  <c r="N1010" i="1"/>
  <c r="N1012" i="1"/>
  <c r="N1013" i="1"/>
  <c r="N1014" i="1"/>
  <c r="N1017" i="1"/>
  <c r="N1019" i="1"/>
  <c r="N1020" i="1"/>
  <c r="N1022" i="1"/>
  <c r="N1033" i="1"/>
  <c r="N1034" i="1"/>
  <c r="N1037" i="1"/>
  <c r="N1044" i="1"/>
  <c r="O1044" i="1" s="1"/>
  <c r="N1050" i="1"/>
  <c r="N1068" i="1"/>
  <c r="N1078" i="1"/>
  <c r="O1037" i="1" l="1"/>
  <c r="P1037" i="1" s="1"/>
  <c r="O1034" i="1"/>
  <c r="P1034" i="1" s="1"/>
  <c r="O1033" i="1"/>
  <c r="P1033" i="1" s="1"/>
  <c r="G1001" i="1" l="1"/>
  <c r="G970" i="1"/>
  <c r="G956" i="1"/>
  <c r="G955" i="1"/>
  <c r="G954" i="1"/>
  <c r="G808" i="1"/>
  <c r="G807" i="1"/>
  <c r="G806" i="1"/>
  <c r="G805" i="1"/>
  <c r="G804" i="1"/>
  <c r="G803" i="1"/>
  <c r="G802" i="1"/>
  <c r="G801" i="1"/>
  <c r="G459" i="1"/>
  <c r="G701" i="1"/>
  <c r="G711" i="1"/>
  <c r="G742" i="1"/>
  <c r="G783" i="1"/>
  <c r="G874" i="1"/>
  <c r="G1078" i="1"/>
  <c r="G1068" i="1"/>
  <c r="G1050" i="1"/>
  <c r="G1022" i="1"/>
  <c r="G754" i="1"/>
  <c r="G964" i="1"/>
  <c r="G782" i="1"/>
  <c r="G965" i="1"/>
  <c r="G912" i="1"/>
  <c r="O1022" i="1" l="1"/>
  <c r="P1022" i="1" s="1"/>
  <c r="O459" i="1"/>
  <c r="P459" i="1" s="1"/>
  <c r="O808" i="1"/>
  <c r="P808" i="1" s="1"/>
  <c r="O1050" i="1"/>
  <c r="P1050" i="1" s="1"/>
  <c r="O1078" i="1"/>
  <c r="P1078" i="1" s="1"/>
  <c r="O742" i="1"/>
  <c r="P742" i="1" s="1"/>
  <c r="O805" i="1"/>
  <c r="P805" i="1" s="1"/>
  <c r="O954" i="1"/>
  <c r="P954" i="1" s="1"/>
  <c r="O964" i="1"/>
  <c r="P964" i="1" s="1"/>
  <c r="O711" i="1"/>
  <c r="P711" i="1" s="1"/>
  <c r="O802" i="1"/>
  <c r="P802" i="1" s="1"/>
  <c r="O806" i="1"/>
  <c r="P806" i="1" s="1"/>
  <c r="O955" i="1"/>
  <c r="P955" i="1" s="1"/>
  <c r="O965" i="1"/>
  <c r="P965" i="1" s="1"/>
  <c r="O783" i="1"/>
  <c r="P783" i="1" s="1"/>
  <c r="O804" i="1"/>
  <c r="P804" i="1" s="1"/>
  <c r="O970" i="1"/>
  <c r="P970" i="1" s="1"/>
  <c r="O782" i="1"/>
  <c r="P782" i="1" s="1"/>
  <c r="O801" i="1"/>
  <c r="P801" i="1" s="1"/>
  <c r="O1001" i="1"/>
  <c r="P1001" i="1" s="1"/>
  <c r="O912" i="1"/>
  <c r="P912" i="1" s="1"/>
  <c r="O754" i="1"/>
  <c r="P754" i="1" s="1"/>
  <c r="O1068" i="1"/>
  <c r="P1068" i="1" s="1"/>
  <c r="O874" i="1"/>
  <c r="P874" i="1" s="1"/>
  <c r="O701" i="1"/>
  <c r="P701" i="1" s="1"/>
  <c r="O803" i="1"/>
  <c r="P803" i="1" s="1"/>
  <c r="O807" i="1"/>
  <c r="P807" i="1" s="1"/>
  <c r="O956" i="1"/>
  <c r="P956" i="1" s="1"/>
  <c r="G538" i="1"/>
  <c r="G537" i="1"/>
  <c r="G736" i="1"/>
  <c r="G401" i="1"/>
  <c r="G1012" i="1"/>
  <c r="G1007" i="1"/>
  <c r="G1006" i="1"/>
  <c r="G826" i="1"/>
  <c r="G776" i="1"/>
  <c r="G772" i="1"/>
  <c r="G962" i="1"/>
  <c r="G911" i="1"/>
  <c r="G825" i="1"/>
  <c r="G779" i="1"/>
  <c r="G778" i="1"/>
  <c r="G777" i="1"/>
  <c r="G775" i="1"/>
  <c r="G774" i="1"/>
  <c r="G773" i="1"/>
  <c r="G824" i="1"/>
  <c r="G823" i="1"/>
  <c r="G771" i="1"/>
  <c r="G770" i="1"/>
  <c r="G751" i="1"/>
  <c r="G1004" i="1"/>
  <c r="G768" i="1"/>
  <c r="G767" i="1"/>
  <c r="G1003" i="1"/>
  <c r="G766" i="1"/>
  <c r="G765" i="1"/>
  <c r="G1002" i="1"/>
  <c r="G764" i="1"/>
  <c r="G750" i="1"/>
  <c r="G763" i="1"/>
  <c r="G582" i="1"/>
  <c r="G571" i="1"/>
  <c r="G696" i="1"/>
  <c r="G536" i="1"/>
  <c r="G535" i="1"/>
  <c r="G371" i="1"/>
  <c r="G221" i="1"/>
  <c r="G769" i="1"/>
  <c r="G818" i="1"/>
  <c r="G821" i="1"/>
  <c r="G760" i="1"/>
  <c r="G759" i="1"/>
  <c r="G399" i="1"/>
  <c r="G370" i="1"/>
  <c r="G1010" i="1"/>
  <c r="G1009" i="1"/>
  <c r="G1008" i="1"/>
  <c r="G963" i="1"/>
  <c r="G781" i="1"/>
  <c r="G661" i="1"/>
  <c r="G731" i="1"/>
  <c r="G585" i="1"/>
  <c r="G730" i="1"/>
  <c r="G584" i="1"/>
  <c r="G583" i="1"/>
  <c r="G725" i="1"/>
  <c r="G689" i="1"/>
  <c r="G581" i="1"/>
  <c r="G580" i="1"/>
  <c r="G579" i="1"/>
  <c r="G688" i="1"/>
  <c r="G578" i="1"/>
  <c r="G347" i="1"/>
  <c r="G577" i="1"/>
  <c r="G514" i="1"/>
  <c r="G418" i="1"/>
  <c r="G417" i="1"/>
  <c r="G262" i="1"/>
  <c r="G724" i="1"/>
  <c r="G576" i="1"/>
  <c r="G632" i="1"/>
  <c r="G575" i="1"/>
  <c r="G572" i="1"/>
  <c r="G416" i="1"/>
  <c r="G106" i="1"/>
  <c r="G573" i="1"/>
  <c r="G354" i="1"/>
  <c r="G570" i="1"/>
  <c r="G378" i="1"/>
  <c r="G377" i="1"/>
  <c r="G257" i="1"/>
  <c r="G558" i="1"/>
  <c r="G555" i="1"/>
  <c r="G553" i="1"/>
  <c r="G522" i="1"/>
  <c r="G353" i="1"/>
  <c r="G224" i="1"/>
  <c r="G102" i="1"/>
  <c r="G552" i="1"/>
  <c r="G550" i="1"/>
  <c r="G626" i="1"/>
  <c r="G741" i="1"/>
  <c r="G625" i="1"/>
  <c r="G504" i="1"/>
  <c r="G502" i="1"/>
  <c r="G343" i="1"/>
  <c r="G624" i="1"/>
  <c r="G740" i="1"/>
  <c r="G623" i="1"/>
  <c r="G739" i="1"/>
  <c r="G622" i="1"/>
  <c r="G368" i="1"/>
  <c r="G621" i="1"/>
  <c r="G620" i="1"/>
  <c r="G501" i="1"/>
  <c r="G341" i="1"/>
  <c r="G619" i="1"/>
  <c r="G220" i="1"/>
  <c r="G690" i="1"/>
  <c r="G618" i="1"/>
  <c r="G500" i="1"/>
  <c r="G738" i="1"/>
  <c r="G510" i="1"/>
  <c r="G256" i="1"/>
  <c r="G255" i="1"/>
  <c r="G346" i="1"/>
  <c r="G254" i="1"/>
  <c r="G345" i="1"/>
  <c r="G509" i="1"/>
  <c r="G253" i="1"/>
  <c r="G252" i="1"/>
  <c r="G375" i="1"/>
  <c r="G344" i="1"/>
  <c r="G251" i="1"/>
  <c r="G249" i="1"/>
  <c r="G248" i="1"/>
  <c r="G415" i="1"/>
  <c r="G247" i="1"/>
  <c r="G246" i="1"/>
  <c r="G245" i="1"/>
  <c r="G244" i="1"/>
  <c r="G414" i="1"/>
  <c r="G374" i="1"/>
  <c r="G373" i="1"/>
  <c r="G243" i="1"/>
  <c r="G242" i="1"/>
  <c r="G413" i="1"/>
  <c r="G240" i="1"/>
  <c r="G412" i="1"/>
  <c r="G357" i="1"/>
  <c r="G239" i="1"/>
  <c r="G411" i="1"/>
  <c r="G410" i="1"/>
  <c r="G238" i="1"/>
  <c r="G237" i="1"/>
  <c r="G409" i="1"/>
  <c r="G408" i="1"/>
  <c r="F407" i="1"/>
  <c r="G407" i="1" s="1"/>
  <c r="F236" i="1"/>
  <c r="G236" i="1" s="1"/>
  <c r="G406" i="1"/>
  <c r="G235" i="1"/>
  <c r="G404" i="1"/>
  <c r="G234" i="1"/>
  <c r="G909" i="1"/>
  <c r="G908" i="1"/>
  <c r="G906" i="1"/>
  <c r="G905" i="1"/>
  <c r="G904" i="1"/>
  <c r="G903" i="1"/>
  <c r="G902" i="1"/>
  <c r="G973" i="1"/>
  <c r="G988" i="1"/>
  <c r="G993" i="1"/>
  <c r="G996" i="1"/>
  <c r="G994" i="1"/>
  <c r="G901" i="1"/>
  <c r="G900" i="1"/>
  <c r="G899" i="1"/>
  <c r="G898" i="1"/>
  <c r="G897" i="1"/>
  <c r="G896" i="1"/>
  <c r="G895" i="1"/>
  <c r="G991" i="1"/>
  <c r="G975" i="1"/>
  <c r="G894" i="1"/>
  <c r="G893" i="1"/>
  <c r="G890" i="1"/>
  <c r="G987" i="1"/>
  <c r="G889" i="1"/>
  <c r="G887" i="1"/>
  <c r="G974" i="1"/>
  <c r="G886" i="1"/>
  <c r="G817" i="1"/>
  <c r="G815" i="1"/>
  <c r="G997" i="1"/>
  <c r="G910" i="1"/>
  <c r="G888" i="1"/>
  <c r="G217" i="1"/>
  <c r="G892" i="1"/>
  <c r="G891" i="1"/>
  <c r="G816" i="1"/>
  <c r="G989" i="1"/>
  <c r="G990" i="1"/>
  <c r="G995" i="1"/>
  <c r="G992" i="1"/>
  <c r="G986" i="1"/>
  <c r="G972" i="1"/>
  <c r="G885" i="1"/>
  <c r="G884" i="1"/>
  <c r="G241" i="1"/>
  <c r="G372" i="1"/>
  <c r="G449" i="1"/>
  <c r="G448" i="1"/>
  <c r="G865" i="1"/>
  <c r="G446" i="1"/>
  <c r="G138" i="1"/>
  <c r="G444" i="1"/>
  <c r="G310" i="1"/>
  <c r="G859" i="1"/>
  <c r="G440" i="1"/>
  <c r="G351" i="1"/>
  <c r="G439" i="1"/>
  <c r="G437" i="1"/>
  <c r="G1019" i="1"/>
  <c r="G387" i="1"/>
  <c r="G436" i="1"/>
  <c r="G350" i="1"/>
  <c r="G937" i="1"/>
  <c r="G431" i="1"/>
  <c r="G430" i="1"/>
  <c r="G349" i="1"/>
  <c r="G295" i="1"/>
  <c r="G1017" i="1"/>
  <c r="G427" i="1"/>
  <c r="G289" i="1"/>
  <c r="F287" i="1"/>
  <c r="G287" i="1" s="1"/>
  <c r="F121" i="1"/>
  <c r="G121" i="1" s="1"/>
  <c r="G969" i="1"/>
  <c r="G120" i="1"/>
  <c r="G286" i="1"/>
  <c r="F7" i="1"/>
  <c r="G383" i="1"/>
  <c r="G425" i="1"/>
  <c r="G424" i="1"/>
  <c r="G422" i="1"/>
  <c r="G135" i="1"/>
  <c r="G132" i="1"/>
  <c r="G432" i="1"/>
  <c r="G297" i="1"/>
  <c r="G128" i="1"/>
  <c r="G126" i="1"/>
  <c r="G296" i="1"/>
  <c r="G124" i="1"/>
  <c r="G119" i="1"/>
  <c r="G131" i="1"/>
  <c r="G438" i="1"/>
  <c r="G127" i="1"/>
  <c r="G977" i="1"/>
  <c r="G922" i="1"/>
  <c r="G421" i="1"/>
  <c r="G66" i="1"/>
  <c r="G419" i="1"/>
  <c r="G499" i="1"/>
  <c r="G447" i="1"/>
  <c r="G443" i="1"/>
  <c r="G435" i="1"/>
  <c r="G423" i="1"/>
  <c r="G309" i="1"/>
  <c r="G304" i="1"/>
  <c r="G273" i="1"/>
  <c r="G134" i="1"/>
  <c r="G732" i="1"/>
  <c r="G1020" i="1"/>
  <c r="G1013" i="1"/>
  <c r="G1000" i="1"/>
  <c r="G999" i="1"/>
  <c r="G998" i="1"/>
  <c r="G979" i="1"/>
  <c r="G978" i="1"/>
  <c r="G976" i="1"/>
  <c r="G967" i="1"/>
  <c r="G918" i="1"/>
  <c r="G872" i="1"/>
  <c r="G871" i="1"/>
  <c r="G870" i="1"/>
  <c r="G869" i="1"/>
  <c r="G868" i="1"/>
  <c r="G866" i="1"/>
  <c r="G864" i="1"/>
  <c r="G861" i="1"/>
  <c r="G860" i="1"/>
  <c r="G858" i="1"/>
  <c r="G855" i="1"/>
  <c r="G854" i="1"/>
  <c r="G853" i="1"/>
  <c r="G847" i="1"/>
  <c r="G846" i="1"/>
  <c r="G845" i="1"/>
  <c r="G844" i="1"/>
  <c r="G842" i="1"/>
  <c r="G841" i="1"/>
  <c r="G840" i="1"/>
  <c r="G839" i="1"/>
  <c r="G838" i="1"/>
  <c r="G837" i="1"/>
  <c r="G836" i="1"/>
  <c r="G835" i="1"/>
  <c r="G834" i="1"/>
  <c r="G833" i="1"/>
  <c r="G820" i="1"/>
  <c r="G800" i="1"/>
  <c r="G799" i="1"/>
  <c r="G798" i="1"/>
  <c r="G797" i="1"/>
  <c r="G796" i="1"/>
  <c r="G795" i="1"/>
  <c r="G794" i="1"/>
  <c r="G793" i="1"/>
  <c r="G791" i="1"/>
  <c r="G789" i="1"/>
  <c r="G788" i="1"/>
  <c r="G785" i="1"/>
  <c r="G784" i="1"/>
  <c r="G518" i="1"/>
  <c r="G101" i="1"/>
  <c r="G118" i="1"/>
  <c r="G114" i="1"/>
  <c r="G113" i="1"/>
  <c r="G110" i="1"/>
  <c r="G109" i="1"/>
  <c r="G107" i="1"/>
  <c r="G105" i="1"/>
  <c r="G104" i="1"/>
  <c r="G103" i="1"/>
  <c r="G883" i="1"/>
  <c r="G498" i="1"/>
  <c r="G961" i="1"/>
  <c r="G814" i="1"/>
  <c r="G985" i="1"/>
  <c r="G882" i="1"/>
  <c r="G497" i="1"/>
  <c r="G960" i="1"/>
  <c r="G984" i="1"/>
  <c r="G959" i="1"/>
  <c r="G881" i="1"/>
  <c r="G983" i="1"/>
  <c r="G880" i="1"/>
  <c r="G982" i="1"/>
  <c r="G958" i="1"/>
  <c r="G879" i="1"/>
  <c r="G813" i="1"/>
  <c r="G878" i="1"/>
  <c r="G981" i="1"/>
  <c r="G957" i="1"/>
  <c r="G812" i="1"/>
  <c r="G496" i="1"/>
  <c r="G971" i="1"/>
  <c r="G877" i="1"/>
  <c r="G876" i="1"/>
  <c r="G875" i="1"/>
  <c r="G100" i="1"/>
  <c r="G99" i="1"/>
  <c r="G98" i="1"/>
  <c r="G365" i="1"/>
  <c r="G335" i="1"/>
  <c r="G215" i="1"/>
  <c r="G97" i="1"/>
  <c r="G493" i="1"/>
  <c r="G334" i="1"/>
  <c r="G214" i="1"/>
  <c r="G213" i="1"/>
  <c r="G333" i="1"/>
  <c r="G212" i="1"/>
  <c r="G398" i="1"/>
  <c r="G332" i="1"/>
  <c r="G211" i="1"/>
  <c r="G209" i="1"/>
  <c r="G331" i="1"/>
  <c r="G492" i="1"/>
  <c r="G364" i="1"/>
  <c r="G330" i="1"/>
  <c r="G96" i="1"/>
  <c r="G206" i="1"/>
  <c r="G95" i="1"/>
  <c r="G329" i="1"/>
  <c r="G873" i="1"/>
  <c r="G490" i="1"/>
  <c r="G205" i="1"/>
  <c r="G204" i="1"/>
  <c r="G352" i="1"/>
  <c r="G328" i="1"/>
  <c r="G327" i="1"/>
  <c r="G326" i="1"/>
  <c r="G203" i="1"/>
  <c r="G325" i="1"/>
  <c r="G202" i="1"/>
  <c r="G201" i="1"/>
  <c r="G489" i="1"/>
  <c r="G198" i="1"/>
  <c r="G197" i="1"/>
  <c r="G196" i="1"/>
  <c r="G195" i="1"/>
  <c r="G324" i="1"/>
  <c r="G194" i="1"/>
  <c r="G193" i="1"/>
  <c r="G486" i="1"/>
  <c r="G192" i="1"/>
  <c r="G94" i="1"/>
  <c r="G191" i="1"/>
  <c r="G485" i="1"/>
  <c r="G323" i="1"/>
  <c r="G190" i="1"/>
  <c r="G484" i="1"/>
  <c r="G322" i="1"/>
  <c r="G321" i="1"/>
  <c r="G483" i="1"/>
  <c r="G189" i="1"/>
  <c r="G188" i="1"/>
  <c r="G482" i="1"/>
  <c r="G949" i="1"/>
  <c r="G948" i="1"/>
  <c r="G608" i="1"/>
  <c r="G747" i="1"/>
  <c r="G187" i="1"/>
  <c r="G397" i="1"/>
  <c r="G320" i="1"/>
  <c r="G480" i="1"/>
  <c r="G607" i="1"/>
  <c r="G396" i="1"/>
  <c r="G980" i="1"/>
  <c r="G947" i="1"/>
  <c r="G735" i="1"/>
  <c r="G695" i="1"/>
  <c r="G533" i="1"/>
  <c r="G606" i="1"/>
  <c r="G479" i="1"/>
  <c r="G534" i="1"/>
  <c r="G694" i="1"/>
  <c r="G693" i="1"/>
  <c r="G395" i="1"/>
  <c r="G184" i="1"/>
  <c r="G93" i="1"/>
  <c r="G734" i="1"/>
  <c r="G604" i="1"/>
  <c r="G532" i="1"/>
  <c r="G946" i="1"/>
  <c r="G733" i="1"/>
  <c r="G180" i="1"/>
  <c r="G92" i="1"/>
  <c r="G476" i="1"/>
  <c r="G682" i="1"/>
  <c r="G475" i="1"/>
  <c r="G179" i="1"/>
  <c r="G91" i="1"/>
  <c r="G90" i="1"/>
  <c r="G89" i="1"/>
  <c r="G394" i="1"/>
  <c r="G474" i="1"/>
  <c r="G88" i="1"/>
  <c r="G603" i="1"/>
  <c r="G473" i="1"/>
  <c r="G178" i="1"/>
  <c r="G177" i="1"/>
  <c r="G681" i="1"/>
  <c r="G602" i="1"/>
  <c r="G87" i="1"/>
  <c r="G176" i="1"/>
  <c r="G173" i="1"/>
  <c r="G86" i="1"/>
  <c r="G319" i="1"/>
  <c r="G85" i="1"/>
  <c r="G172" i="1"/>
  <c r="G171" i="1"/>
  <c r="G469" i="1"/>
  <c r="G170" i="1"/>
  <c r="G468" i="1"/>
  <c r="G393" i="1"/>
  <c r="G169" i="1"/>
  <c r="G392" i="1"/>
  <c r="G168" i="1"/>
  <c r="G466" i="1"/>
  <c r="G165" i="1"/>
  <c r="G164" i="1"/>
  <c r="G163" i="1"/>
  <c r="G162" i="1"/>
  <c r="G84" i="1"/>
  <c r="G83" i="1"/>
  <c r="G161" i="1"/>
  <c r="G160" i="1"/>
  <c r="G318" i="1"/>
  <c r="G464" i="1"/>
  <c r="G159" i="1"/>
  <c r="G463" i="1"/>
  <c r="G158" i="1"/>
  <c r="G462" i="1"/>
  <c r="G156" i="1"/>
  <c r="G154" i="1"/>
  <c r="G391" i="1"/>
  <c r="G363" i="1"/>
  <c r="G153" i="1"/>
  <c r="G458" i="1"/>
  <c r="G152" i="1"/>
  <c r="G457" i="1"/>
  <c r="G82" i="1"/>
  <c r="G317" i="1"/>
  <c r="G362" i="1"/>
  <c r="G147" i="1"/>
  <c r="G81" i="1"/>
  <c r="G146" i="1"/>
  <c r="G80" i="1"/>
  <c r="G145" i="1"/>
  <c r="G144" i="1"/>
  <c r="G143" i="1"/>
  <c r="G142" i="1"/>
  <c r="G141" i="1"/>
  <c r="G455" i="1"/>
  <c r="G517" i="1"/>
  <c r="G454" i="1"/>
  <c r="G140" i="1"/>
  <c r="G77" i="1"/>
  <c r="G78" i="1"/>
  <c r="G79" i="1"/>
  <c r="F76" i="1"/>
  <c r="G76" i="1" s="1"/>
  <c r="G75" i="1"/>
  <c r="G74" i="1"/>
  <c r="G73" i="1"/>
  <c r="G72" i="1"/>
  <c r="G71" i="1"/>
  <c r="G69" i="1"/>
  <c r="G68" i="1"/>
  <c r="G67" i="1"/>
  <c r="G65" i="1"/>
  <c r="G64" i="1"/>
  <c r="G63" i="1"/>
  <c r="G62" i="1"/>
  <c r="F61" i="1"/>
  <c r="G61" i="1" s="1"/>
  <c r="G60" i="1"/>
  <c r="F59" i="1"/>
  <c r="G59" i="1" s="1"/>
  <c r="G58" i="1"/>
  <c r="G57" i="1"/>
  <c r="G56" i="1"/>
  <c r="F54" i="1"/>
  <c r="G54" i="1" s="1"/>
  <c r="G50" i="1"/>
  <c r="G49" i="1"/>
  <c r="G48" i="1"/>
  <c r="G47" i="1"/>
  <c r="G46" i="1"/>
  <c r="G45" i="1"/>
  <c r="G44" i="1"/>
  <c r="G42" i="1"/>
  <c r="G39" i="1"/>
  <c r="F38" i="1"/>
  <c r="G38" i="1" s="1"/>
  <c r="G37" i="1"/>
  <c r="G36" i="1"/>
  <c r="G29" i="1"/>
  <c r="G20" i="1"/>
  <c r="F17" i="1"/>
  <c r="G17" i="1" s="1"/>
  <c r="G15" i="1"/>
  <c r="G14" i="1"/>
  <c r="G12" i="1"/>
  <c r="G13" i="1"/>
  <c r="G11" i="1"/>
  <c r="G10" i="1"/>
  <c r="F4" i="1"/>
  <c r="G822" i="1"/>
  <c r="G9" i="1"/>
  <c r="G8" i="1"/>
  <c r="G753" i="1"/>
  <c r="G384" i="1"/>
  <c r="G1014" i="1"/>
  <c r="G115" i="1"/>
  <c r="G7" i="1"/>
  <c r="G827" i="1"/>
  <c r="G30" i="1"/>
  <c r="G828" i="1"/>
  <c r="G6" i="1"/>
  <c r="G123" i="1"/>
  <c r="G5" i="1"/>
  <c r="G426" i="1"/>
  <c r="G288" i="1"/>
  <c r="G70" i="1"/>
  <c r="G4" i="1"/>
  <c r="O7" i="1" l="1"/>
  <c r="P7" i="1" s="1"/>
  <c r="O12" i="1"/>
  <c r="P12" i="1" s="1"/>
  <c r="O38" i="1"/>
  <c r="P38" i="1" s="1"/>
  <c r="O49" i="1"/>
  <c r="P49" i="1" s="1"/>
  <c r="O61" i="1"/>
  <c r="P61" i="1" s="1"/>
  <c r="O71" i="1"/>
  <c r="P71" i="1" s="1"/>
  <c r="O75" i="1"/>
  <c r="P75" i="1" s="1"/>
  <c r="O455" i="1"/>
  <c r="P455" i="1" s="1"/>
  <c r="O81" i="1"/>
  <c r="P81" i="1" s="1"/>
  <c r="O156" i="1"/>
  <c r="P156" i="1" s="1"/>
  <c r="O161" i="1"/>
  <c r="P161" i="1" s="1"/>
  <c r="O163" i="1"/>
  <c r="P163" i="1" s="1"/>
  <c r="O468" i="1"/>
  <c r="P468" i="1" s="1"/>
  <c r="O173" i="1"/>
  <c r="P173" i="1" s="1"/>
  <c r="O603" i="1"/>
  <c r="P603" i="1" s="1"/>
  <c r="O475" i="1"/>
  <c r="P475" i="1" s="1"/>
  <c r="O604" i="1"/>
  <c r="P604" i="1" s="1"/>
  <c r="O395" i="1"/>
  <c r="P395" i="1" s="1"/>
  <c r="O735" i="1"/>
  <c r="P735" i="1" s="1"/>
  <c r="O187" i="1"/>
  <c r="P187" i="1" s="1"/>
  <c r="O483" i="1"/>
  <c r="P483" i="1" s="1"/>
  <c r="O190" i="1"/>
  <c r="P190" i="1" s="1"/>
  <c r="O194" i="1"/>
  <c r="P194" i="1" s="1"/>
  <c r="O202" i="1"/>
  <c r="P202" i="1" s="1"/>
  <c r="O205" i="1"/>
  <c r="P205" i="1" s="1"/>
  <c r="O95" i="1"/>
  <c r="P95" i="1" s="1"/>
  <c r="O211" i="1"/>
  <c r="P211" i="1" s="1"/>
  <c r="O333" i="1"/>
  <c r="P333" i="1" s="1"/>
  <c r="O365" i="1"/>
  <c r="P365" i="1" s="1"/>
  <c r="O496" i="1"/>
  <c r="P496" i="1" s="1"/>
  <c r="O982" i="1"/>
  <c r="P982" i="1" s="1"/>
  <c r="O882" i="1"/>
  <c r="P882" i="1" s="1"/>
  <c r="O498" i="1"/>
  <c r="P498" i="1" s="1"/>
  <c r="O113" i="1"/>
  <c r="P113" i="1" s="1"/>
  <c r="O518" i="1"/>
  <c r="P518" i="1" s="1"/>
  <c r="O795" i="1"/>
  <c r="P795" i="1" s="1"/>
  <c r="O834" i="1"/>
  <c r="P834" i="1" s="1"/>
  <c r="O838" i="1"/>
  <c r="P838" i="1" s="1"/>
  <c r="O847" i="1"/>
  <c r="P847" i="1" s="1"/>
  <c r="O866" i="1"/>
  <c r="P866" i="1" s="1"/>
  <c r="O871" i="1"/>
  <c r="P871" i="1" s="1"/>
  <c r="O999" i="1"/>
  <c r="P999" i="1" s="1"/>
  <c r="O309" i="1"/>
  <c r="P309" i="1" s="1"/>
  <c r="O421" i="1"/>
  <c r="P421" i="1" s="1"/>
  <c r="O438" i="1"/>
  <c r="P438" i="1" s="1"/>
  <c r="O432" i="1"/>
  <c r="P432" i="1" s="1"/>
  <c r="O286" i="1"/>
  <c r="P286" i="1" s="1"/>
  <c r="O295" i="1"/>
  <c r="P295" i="1" s="1"/>
  <c r="O1019" i="1"/>
  <c r="P1019" i="1" s="1"/>
  <c r="O440" i="1"/>
  <c r="P440" i="1" s="1"/>
  <c r="O885" i="1"/>
  <c r="P885" i="1" s="1"/>
  <c r="O995" i="1"/>
  <c r="P995" i="1" s="1"/>
  <c r="O910" i="1"/>
  <c r="P910" i="1" s="1"/>
  <c r="O975" i="1"/>
  <c r="P975" i="1" s="1"/>
  <c r="O901" i="1"/>
  <c r="P901" i="1" s="1"/>
  <c r="O904" i="1"/>
  <c r="P904" i="1" s="1"/>
  <c r="O406" i="1"/>
  <c r="P406" i="1" s="1"/>
  <c r="O411" i="1"/>
  <c r="P411" i="1" s="1"/>
  <c r="O240" i="1"/>
  <c r="P240" i="1" s="1"/>
  <c r="O245" i="1"/>
  <c r="P245" i="1" s="1"/>
  <c r="O248" i="1"/>
  <c r="P248" i="1" s="1"/>
  <c r="O375" i="1"/>
  <c r="P375" i="1" s="1"/>
  <c r="O345" i="1"/>
  <c r="P345" i="1" s="1"/>
  <c r="O256" i="1"/>
  <c r="P256" i="1" s="1"/>
  <c r="O618" i="1"/>
  <c r="P618" i="1" s="1"/>
  <c r="O341" i="1"/>
  <c r="P341" i="1" s="1"/>
  <c r="O368" i="1"/>
  <c r="P368" i="1" s="1"/>
  <c r="O740" i="1"/>
  <c r="P740" i="1" s="1"/>
  <c r="O504" i="1"/>
  <c r="P504" i="1" s="1"/>
  <c r="O550" i="1"/>
  <c r="P550" i="1" s="1"/>
  <c r="O353" i="1"/>
  <c r="P353" i="1" s="1"/>
  <c r="O558" i="1"/>
  <c r="P558" i="1" s="1"/>
  <c r="O570" i="1"/>
  <c r="P570" i="1" s="1"/>
  <c r="O416" i="1"/>
  <c r="P416" i="1" s="1"/>
  <c r="O576" i="1"/>
  <c r="P576" i="1" s="1"/>
  <c r="O418" i="1"/>
  <c r="P418" i="1" s="1"/>
  <c r="O578" i="1"/>
  <c r="P578" i="1" s="1"/>
  <c r="O581" i="1"/>
  <c r="P581" i="1" s="1"/>
  <c r="O584" i="1"/>
  <c r="P584" i="1" s="1"/>
  <c r="O661" i="1"/>
  <c r="P661" i="1" s="1"/>
  <c r="O759" i="1"/>
  <c r="P759" i="1" s="1"/>
  <c r="O769" i="1"/>
  <c r="P769" i="1" s="1"/>
  <c r="O536" i="1"/>
  <c r="P536" i="1" s="1"/>
  <c r="O763" i="1"/>
  <c r="P763" i="1" s="1"/>
  <c r="O765" i="1"/>
  <c r="P765" i="1" s="1"/>
  <c r="O768" i="1"/>
  <c r="P768" i="1" s="1"/>
  <c r="O771" i="1"/>
  <c r="P771" i="1" s="1"/>
  <c r="O774" i="1"/>
  <c r="P774" i="1" s="1"/>
  <c r="O779" i="1"/>
  <c r="P779" i="1" s="1"/>
  <c r="O772" i="1"/>
  <c r="P772" i="1" s="1"/>
  <c r="O1007" i="1"/>
  <c r="P1007" i="1" s="1"/>
  <c r="O537" i="1"/>
  <c r="P537" i="1" s="1"/>
  <c r="O426" i="1"/>
  <c r="P426" i="1" s="1"/>
  <c r="O828" i="1"/>
  <c r="P828" i="1" s="1"/>
  <c r="O115" i="1"/>
  <c r="P115" i="1" s="1"/>
  <c r="O8" i="1"/>
  <c r="P8" i="1" s="1"/>
  <c r="O10" i="1"/>
  <c r="P10" i="1" s="1"/>
  <c r="O14" i="1"/>
  <c r="P14" i="1" s="1"/>
  <c r="O29" i="1"/>
  <c r="P29" i="1" s="1"/>
  <c r="O39" i="1"/>
  <c r="P39" i="1" s="1"/>
  <c r="O46" i="1"/>
  <c r="P46" i="1" s="1"/>
  <c r="O50" i="1"/>
  <c r="P50" i="1" s="1"/>
  <c r="O58" i="1"/>
  <c r="P58" i="1" s="1"/>
  <c r="O62" i="1"/>
  <c r="P62" i="1" s="1"/>
  <c r="O67" i="1"/>
  <c r="P67" i="1" s="1"/>
  <c r="O72" i="1"/>
  <c r="P72" i="1" s="1"/>
  <c r="O76" i="1"/>
  <c r="P76" i="1" s="1"/>
  <c r="O140" i="1"/>
  <c r="P140" i="1" s="1"/>
  <c r="O141" i="1"/>
  <c r="P141" i="1" s="1"/>
  <c r="O145" i="1"/>
  <c r="P145" i="1" s="1"/>
  <c r="O147" i="1"/>
  <c r="P147" i="1" s="1"/>
  <c r="O457" i="1"/>
  <c r="P457" i="1" s="1"/>
  <c r="O363" i="1"/>
  <c r="P363" i="1" s="1"/>
  <c r="O462" i="1"/>
  <c r="P462" i="1" s="1"/>
  <c r="O464" i="1"/>
  <c r="P464" i="1" s="1"/>
  <c r="O83" i="1"/>
  <c r="P83" i="1" s="1"/>
  <c r="O164" i="1"/>
  <c r="P164" i="1" s="1"/>
  <c r="O392" i="1"/>
  <c r="P392" i="1" s="1"/>
  <c r="O170" i="1"/>
  <c r="P170" i="1" s="1"/>
  <c r="O85" i="1"/>
  <c r="P85" i="1" s="1"/>
  <c r="O176" i="1"/>
  <c r="P176" i="1" s="1"/>
  <c r="O177" i="1"/>
  <c r="P177" i="1" s="1"/>
  <c r="O88" i="1"/>
  <c r="P88" i="1" s="1"/>
  <c r="O90" i="1"/>
  <c r="P90" i="1" s="1"/>
  <c r="O682" i="1"/>
  <c r="P682" i="1" s="1"/>
  <c r="O733" i="1"/>
  <c r="P733" i="1" s="1"/>
  <c r="O734" i="1"/>
  <c r="P734" i="1" s="1"/>
  <c r="O693" i="1"/>
  <c r="P693" i="1" s="1"/>
  <c r="O606" i="1"/>
  <c r="P606" i="1" s="1"/>
  <c r="O947" i="1"/>
  <c r="P947" i="1" s="1"/>
  <c r="O480" i="1"/>
  <c r="P480" i="1" s="1"/>
  <c r="O747" i="1"/>
  <c r="P747" i="1" s="1"/>
  <c r="O482" i="1"/>
  <c r="P482" i="1" s="1"/>
  <c r="O321" i="1"/>
  <c r="P321" i="1" s="1"/>
  <c r="O323" i="1"/>
  <c r="P323" i="1" s="1"/>
  <c r="O192" i="1"/>
  <c r="P192" i="1" s="1"/>
  <c r="O324" i="1"/>
  <c r="P324" i="1" s="1"/>
  <c r="O198" i="1"/>
  <c r="P198" i="1" s="1"/>
  <c r="O325" i="1"/>
  <c r="P325" i="1" s="1"/>
  <c r="O328" i="1"/>
  <c r="P328" i="1" s="1"/>
  <c r="O490" i="1"/>
  <c r="P490" i="1" s="1"/>
  <c r="O206" i="1"/>
  <c r="P206" i="1" s="1"/>
  <c r="O492" i="1"/>
  <c r="P492" i="1" s="1"/>
  <c r="O332" i="1"/>
  <c r="P332" i="1" s="1"/>
  <c r="O213" i="1"/>
  <c r="P213" i="1" s="1"/>
  <c r="O97" i="1"/>
  <c r="P97" i="1" s="1"/>
  <c r="O98" i="1"/>
  <c r="P98" i="1" s="1"/>
  <c r="O876" i="1"/>
  <c r="P876" i="1" s="1"/>
  <c r="O812" i="1"/>
  <c r="P812" i="1" s="1"/>
  <c r="O813" i="1"/>
  <c r="P813" i="1" s="1"/>
  <c r="O880" i="1"/>
  <c r="P880" i="1" s="1"/>
  <c r="O984" i="1"/>
  <c r="P984" i="1" s="1"/>
  <c r="O985" i="1"/>
  <c r="P985" i="1" s="1"/>
  <c r="O883" i="1"/>
  <c r="P883" i="1" s="1"/>
  <c r="O107" i="1"/>
  <c r="P107" i="1" s="1"/>
  <c r="O114" i="1"/>
  <c r="P114" i="1" s="1"/>
  <c r="O784" i="1"/>
  <c r="P784" i="1" s="1"/>
  <c r="O791" i="1"/>
  <c r="P791" i="1" s="1"/>
  <c r="O796" i="1"/>
  <c r="P796" i="1" s="1"/>
  <c r="O800" i="1"/>
  <c r="P800" i="1" s="1"/>
  <c r="O835" i="1"/>
  <c r="P835" i="1" s="1"/>
  <c r="O839" i="1"/>
  <c r="P839" i="1" s="1"/>
  <c r="O844" i="1"/>
  <c r="P844" i="1" s="1"/>
  <c r="O853" i="1"/>
  <c r="P853" i="1" s="1"/>
  <c r="O860" i="1"/>
  <c r="P860" i="1" s="1"/>
  <c r="O868" i="1"/>
  <c r="P868" i="1" s="1"/>
  <c r="O872" i="1"/>
  <c r="P872" i="1" s="1"/>
  <c r="O978" i="1"/>
  <c r="P978" i="1" s="1"/>
  <c r="O1000" i="1"/>
  <c r="P1000" i="1" s="1"/>
  <c r="O134" i="1"/>
  <c r="P134" i="1" s="1"/>
  <c r="O423" i="1"/>
  <c r="P423" i="1" s="1"/>
  <c r="O499" i="1"/>
  <c r="P499" i="1" s="1"/>
  <c r="O922" i="1"/>
  <c r="P922" i="1" s="1"/>
  <c r="O131" i="1"/>
  <c r="P131" i="1" s="1"/>
  <c r="O126" i="1"/>
  <c r="P126" i="1" s="1"/>
  <c r="O132" i="1"/>
  <c r="P132" i="1" s="1"/>
  <c r="O425" i="1"/>
  <c r="P425" i="1" s="1"/>
  <c r="O120" i="1"/>
  <c r="P120" i="1" s="1"/>
  <c r="O289" i="1"/>
  <c r="P289" i="1" s="1"/>
  <c r="O349" i="1"/>
  <c r="P349" i="1" s="1"/>
  <c r="O350" i="1"/>
  <c r="P350" i="1" s="1"/>
  <c r="O437" i="1"/>
  <c r="P437" i="1" s="1"/>
  <c r="O859" i="1"/>
  <c r="P859" i="1" s="1"/>
  <c r="O446" i="1"/>
  <c r="P446" i="1" s="1"/>
  <c r="O372" i="1"/>
  <c r="P372" i="1" s="1"/>
  <c r="O972" i="1"/>
  <c r="P972" i="1" s="1"/>
  <c r="O990" i="1"/>
  <c r="P990" i="1" s="1"/>
  <c r="O892" i="1"/>
  <c r="P892" i="1" s="1"/>
  <c r="O997" i="1"/>
  <c r="P997" i="1" s="1"/>
  <c r="O974" i="1"/>
  <c r="P974" i="1" s="1"/>
  <c r="O890" i="1"/>
  <c r="P890" i="1" s="1"/>
  <c r="O991" i="1"/>
  <c r="P991" i="1" s="1"/>
  <c r="O898" i="1"/>
  <c r="P898" i="1" s="1"/>
  <c r="O994" i="1"/>
  <c r="P994" i="1" s="1"/>
  <c r="O973" i="1"/>
  <c r="P973" i="1" s="1"/>
  <c r="O905" i="1"/>
  <c r="P905" i="1" s="1"/>
  <c r="O234" i="1"/>
  <c r="P234" i="1" s="1"/>
  <c r="O236" i="1"/>
  <c r="P236" i="1" s="1"/>
  <c r="O237" i="1"/>
  <c r="P237" i="1" s="1"/>
  <c r="O239" i="1"/>
  <c r="P239" i="1" s="1"/>
  <c r="O413" i="1"/>
  <c r="P413" i="1" s="1"/>
  <c r="O374" i="1"/>
  <c r="P374" i="1" s="1"/>
  <c r="O246" i="1"/>
  <c r="P246" i="1" s="1"/>
  <c r="O249" i="1"/>
  <c r="P249" i="1" s="1"/>
  <c r="O252" i="1"/>
  <c r="P252" i="1" s="1"/>
  <c r="O254" i="1"/>
  <c r="P254" i="1" s="1"/>
  <c r="O510" i="1"/>
  <c r="P510" i="1" s="1"/>
  <c r="O690" i="1"/>
  <c r="P690" i="1" s="1"/>
  <c r="O501" i="1"/>
  <c r="P501" i="1" s="1"/>
  <c r="O622" i="1"/>
  <c r="P622" i="1" s="1"/>
  <c r="O624" i="1"/>
  <c r="P624" i="1" s="1"/>
  <c r="O625" i="1"/>
  <c r="P625" i="1" s="1"/>
  <c r="O552" i="1"/>
  <c r="P552" i="1" s="1"/>
  <c r="O522" i="1"/>
  <c r="P522" i="1" s="1"/>
  <c r="O257" i="1"/>
  <c r="P257" i="1" s="1"/>
  <c r="O354" i="1"/>
  <c r="P354" i="1" s="1"/>
  <c r="O572" i="1"/>
  <c r="P572" i="1" s="1"/>
  <c r="O724" i="1"/>
  <c r="P724" i="1" s="1"/>
  <c r="O514" i="1"/>
  <c r="P514" i="1" s="1"/>
  <c r="O688" i="1"/>
  <c r="P688" i="1" s="1"/>
  <c r="O689" i="1"/>
  <c r="P689" i="1" s="1"/>
  <c r="O730" i="1"/>
  <c r="P730" i="1" s="1"/>
  <c r="O781" i="1"/>
  <c r="P781" i="1" s="1"/>
  <c r="O1010" i="1"/>
  <c r="P1010" i="1" s="1"/>
  <c r="O760" i="1"/>
  <c r="P760" i="1" s="1"/>
  <c r="O221" i="1"/>
  <c r="P221" i="1" s="1"/>
  <c r="O696" i="1"/>
  <c r="P696" i="1" s="1"/>
  <c r="O750" i="1"/>
  <c r="P750" i="1" s="1"/>
  <c r="O766" i="1"/>
  <c r="P766" i="1" s="1"/>
  <c r="O1004" i="1"/>
  <c r="P1004" i="1" s="1"/>
  <c r="O823" i="1"/>
  <c r="P823" i="1" s="1"/>
  <c r="O775" i="1"/>
  <c r="P775" i="1" s="1"/>
  <c r="O825" i="1"/>
  <c r="P825" i="1" s="1"/>
  <c r="O776" i="1"/>
  <c r="P776" i="1" s="1"/>
  <c r="O1012" i="1"/>
  <c r="P1012" i="1" s="1"/>
  <c r="O538" i="1"/>
  <c r="P538" i="1" s="1"/>
  <c r="O5" i="1"/>
  <c r="P5" i="1" s="1"/>
  <c r="O30" i="1"/>
  <c r="P30" i="1" s="1"/>
  <c r="O1014" i="1"/>
  <c r="P1014" i="1" s="1"/>
  <c r="O9" i="1"/>
  <c r="P9" i="1" s="1"/>
  <c r="O11" i="1"/>
  <c r="P11" i="1" s="1"/>
  <c r="O15" i="1"/>
  <c r="P15" i="1" s="1"/>
  <c r="O36" i="1"/>
  <c r="P36" i="1" s="1"/>
  <c r="O42" i="1"/>
  <c r="P42" i="1" s="1"/>
  <c r="O47" i="1"/>
  <c r="P47" i="1" s="1"/>
  <c r="O54" i="1"/>
  <c r="P54" i="1" s="1"/>
  <c r="O59" i="1"/>
  <c r="P59" i="1" s="1"/>
  <c r="O63" i="1"/>
  <c r="P63" i="1" s="1"/>
  <c r="O68" i="1"/>
  <c r="P68" i="1" s="1"/>
  <c r="O73" i="1"/>
  <c r="P73" i="1" s="1"/>
  <c r="O79" i="1"/>
  <c r="P79" i="1" s="1"/>
  <c r="O454" i="1"/>
  <c r="P454" i="1" s="1"/>
  <c r="O142" i="1"/>
  <c r="P142" i="1" s="1"/>
  <c r="O80" i="1"/>
  <c r="P80" i="1" s="1"/>
  <c r="O362" i="1"/>
  <c r="P362" i="1" s="1"/>
  <c r="O152" i="1"/>
  <c r="P152" i="1" s="1"/>
  <c r="O391" i="1"/>
  <c r="P391" i="1" s="1"/>
  <c r="O158" i="1"/>
  <c r="P158" i="1" s="1"/>
  <c r="O318" i="1"/>
  <c r="P318" i="1" s="1"/>
  <c r="O84" i="1"/>
  <c r="P84" i="1" s="1"/>
  <c r="O165" i="1"/>
  <c r="P165" i="1" s="1"/>
  <c r="O169" i="1"/>
  <c r="P169" i="1" s="1"/>
  <c r="O469" i="1"/>
  <c r="P469" i="1" s="1"/>
  <c r="O319" i="1"/>
  <c r="P319" i="1" s="1"/>
  <c r="O87" i="1"/>
  <c r="P87" i="1" s="1"/>
  <c r="O178" i="1"/>
  <c r="P178" i="1" s="1"/>
  <c r="O474" i="1"/>
  <c r="P474" i="1" s="1"/>
  <c r="O91" i="1"/>
  <c r="P91" i="1" s="1"/>
  <c r="O476" i="1"/>
  <c r="P476" i="1" s="1"/>
  <c r="O946" i="1"/>
  <c r="P946" i="1" s="1"/>
  <c r="O93" i="1"/>
  <c r="P93" i="1" s="1"/>
  <c r="O694" i="1"/>
  <c r="P694" i="1" s="1"/>
  <c r="O533" i="1"/>
  <c r="P533" i="1" s="1"/>
  <c r="O980" i="1"/>
  <c r="P980" i="1" s="1"/>
  <c r="O320" i="1"/>
  <c r="P320" i="1" s="1"/>
  <c r="O608" i="1"/>
  <c r="P608" i="1" s="1"/>
  <c r="O188" i="1"/>
  <c r="P188" i="1" s="1"/>
  <c r="O322" i="1"/>
  <c r="P322" i="1" s="1"/>
  <c r="O485" i="1"/>
  <c r="P485" i="1" s="1"/>
  <c r="O486" i="1"/>
  <c r="P486" i="1" s="1"/>
  <c r="O195" i="1"/>
  <c r="P195" i="1" s="1"/>
  <c r="O489" i="1"/>
  <c r="P489" i="1" s="1"/>
  <c r="O203" i="1"/>
  <c r="P203" i="1" s="1"/>
  <c r="O352" i="1"/>
  <c r="P352" i="1" s="1"/>
  <c r="O873" i="1"/>
  <c r="P873" i="1" s="1"/>
  <c r="O96" i="1"/>
  <c r="P96" i="1" s="1"/>
  <c r="O331" i="1"/>
  <c r="P331" i="1" s="1"/>
  <c r="O398" i="1"/>
  <c r="P398" i="1" s="1"/>
  <c r="O214" i="1"/>
  <c r="P214" i="1" s="1"/>
  <c r="O215" i="1"/>
  <c r="P215" i="1" s="1"/>
  <c r="O99" i="1"/>
  <c r="P99" i="1" s="1"/>
  <c r="O877" i="1"/>
  <c r="P877" i="1" s="1"/>
  <c r="O957" i="1"/>
  <c r="P957" i="1" s="1"/>
  <c r="O879" i="1"/>
  <c r="P879" i="1" s="1"/>
  <c r="O983" i="1"/>
  <c r="P983" i="1" s="1"/>
  <c r="O960" i="1"/>
  <c r="P960" i="1" s="1"/>
  <c r="O814" i="1"/>
  <c r="P814" i="1" s="1"/>
  <c r="O103" i="1"/>
  <c r="P103" i="1" s="1"/>
  <c r="O109" i="1"/>
  <c r="P109" i="1" s="1"/>
  <c r="O118" i="1"/>
  <c r="P118" i="1" s="1"/>
  <c r="O785" i="1"/>
  <c r="P785" i="1" s="1"/>
  <c r="O793" i="1"/>
  <c r="P793" i="1" s="1"/>
  <c r="O797" i="1"/>
  <c r="P797" i="1" s="1"/>
  <c r="O820" i="1"/>
  <c r="P820" i="1" s="1"/>
  <c r="O836" i="1"/>
  <c r="P836" i="1" s="1"/>
  <c r="O840" i="1"/>
  <c r="P840" i="1" s="1"/>
  <c r="O845" i="1"/>
  <c r="P845" i="1" s="1"/>
  <c r="O854" i="1"/>
  <c r="P854" i="1" s="1"/>
  <c r="O861" i="1"/>
  <c r="P861" i="1" s="1"/>
  <c r="O869" i="1"/>
  <c r="P869" i="1" s="1"/>
  <c r="O918" i="1"/>
  <c r="P918" i="1" s="1"/>
  <c r="O979" i="1"/>
  <c r="P979" i="1" s="1"/>
  <c r="O1013" i="1"/>
  <c r="P1013" i="1" s="1"/>
  <c r="O273" i="1"/>
  <c r="P273" i="1" s="1"/>
  <c r="O435" i="1"/>
  <c r="P435" i="1" s="1"/>
  <c r="O419" i="1"/>
  <c r="P419" i="1" s="1"/>
  <c r="O977" i="1"/>
  <c r="P977" i="1" s="1"/>
  <c r="O119" i="1"/>
  <c r="P119" i="1" s="1"/>
  <c r="O128" i="1"/>
  <c r="P128" i="1" s="1"/>
  <c r="O135" i="1"/>
  <c r="P135" i="1" s="1"/>
  <c r="O383" i="1"/>
  <c r="P383" i="1" s="1"/>
  <c r="O969" i="1"/>
  <c r="P969" i="1" s="1"/>
  <c r="O427" i="1"/>
  <c r="P427" i="1" s="1"/>
  <c r="O430" i="1"/>
  <c r="P430" i="1" s="1"/>
  <c r="O436" i="1"/>
  <c r="P436" i="1" s="1"/>
  <c r="O439" i="1"/>
  <c r="P439" i="1" s="1"/>
  <c r="O310" i="1"/>
  <c r="P310" i="1" s="1"/>
  <c r="O865" i="1"/>
  <c r="P865" i="1" s="1"/>
  <c r="O241" i="1"/>
  <c r="P241" i="1" s="1"/>
  <c r="O986" i="1"/>
  <c r="P986" i="1" s="1"/>
  <c r="O989" i="1"/>
  <c r="P989" i="1" s="1"/>
  <c r="O217" i="1"/>
  <c r="P217" i="1" s="1"/>
  <c r="O815" i="1"/>
  <c r="P815" i="1" s="1"/>
  <c r="O887" i="1"/>
  <c r="P887" i="1" s="1"/>
  <c r="O893" i="1"/>
  <c r="P893" i="1" s="1"/>
  <c r="O895" i="1"/>
  <c r="P895" i="1" s="1"/>
  <c r="O899" i="1"/>
  <c r="P899" i="1" s="1"/>
  <c r="O996" i="1"/>
  <c r="P996" i="1" s="1"/>
  <c r="O902" i="1"/>
  <c r="P902" i="1" s="1"/>
  <c r="O906" i="1"/>
  <c r="P906" i="1" s="1"/>
  <c r="O404" i="1"/>
  <c r="P404" i="1" s="1"/>
  <c r="O407" i="1"/>
  <c r="P407" i="1" s="1"/>
  <c r="O238" i="1"/>
  <c r="P238" i="1" s="1"/>
  <c r="O357" i="1"/>
  <c r="P357" i="1" s="1"/>
  <c r="O242" i="1"/>
  <c r="P242" i="1" s="1"/>
  <c r="O414" i="1"/>
  <c r="P414" i="1" s="1"/>
  <c r="O247" i="1"/>
  <c r="P247" i="1" s="1"/>
  <c r="O251" i="1"/>
  <c r="P251" i="1" s="1"/>
  <c r="O253" i="1"/>
  <c r="P253" i="1" s="1"/>
  <c r="O346" i="1"/>
  <c r="P346" i="1" s="1"/>
  <c r="O738" i="1"/>
  <c r="P738" i="1" s="1"/>
  <c r="O220" i="1"/>
  <c r="P220" i="1" s="1"/>
  <c r="O620" i="1"/>
  <c r="P620" i="1" s="1"/>
  <c r="O739" i="1"/>
  <c r="P739" i="1" s="1"/>
  <c r="O343" i="1"/>
  <c r="P343" i="1" s="1"/>
  <c r="O741" i="1"/>
  <c r="P741" i="1" s="1"/>
  <c r="O102" i="1"/>
  <c r="P102" i="1" s="1"/>
  <c r="O553" i="1"/>
  <c r="P553" i="1" s="1"/>
  <c r="O377" i="1"/>
  <c r="P377" i="1" s="1"/>
  <c r="O573" i="1"/>
  <c r="P573" i="1" s="1"/>
  <c r="O575" i="1"/>
  <c r="P575" i="1" s="1"/>
  <c r="O262" i="1"/>
  <c r="P262" i="1" s="1"/>
  <c r="O577" i="1"/>
  <c r="P577" i="1" s="1"/>
  <c r="O579" i="1"/>
  <c r="P579" i="1" s="1"/>
  <c r="O725" i="1"/>
  <c r="P725" i="1" s="1"/>
  <c r="O585" i="1"/>
  <c r="P585" i="1" s="1"/>
  <c r="O963" i="1"/>
  <c r="P963" i="1" s="1"/>
  <c r="O370" i="1"/>
  <c r="P370" i="1" s="1"/>
  <c r="O821" i="1"/>
  <c r="P821" i="1" s="1"/>
  <c r="O371" i="1"/>
  <c r="P371" i="1" s="1"/>
  <c r="O571" i="1"/>
  <c r="P571" i="1" s="1"/>
  <c r="O764" i="1"/>
  <c r="P764" i="1" s="1"/>
  <c r="O1003" i="1"/>
  <c r="P1003" i="1" s="1"/>
  <c r="O751" i="1"/>
  <c r="P751" i="1" s="1"/>
  <c r="O824" i="1"/>
  <c r="P824" i="1" s="1"/>
  <c r="O777" i="1"/>
  <c r="P777" i="1" s="1"/>
  <c r="O911" i="1"/>
  <c r="P911" i="1" s="1"/>
  <c r="O826" i="1"/>
  <c r="P826" i="1" s="1"/>
  <c r="O401" i="1"/>
  <c r="P401" i="1" s="1"/>
  <c r="O288" i="1"/>
  <c r="P288" i="1" s="1"/>
  <c r="O6" i="1"/>
  <c r="P6" i="1" s="1"/>
  <c r="O753" i="1"/>
  <c r="P753" i="1" s="1"/>
  <c r="O20" i="1"/>
  <c r="P20" i="1" s="1"/>
  <c r="O45" i="1"/>
  <c r="P45" i="1" s="1"/>
  <c r="O57" i="1"/>
  <c r="P57" i="1" s="1"/>
  <c r="O65" i="1"/>
  <c r="P65" i="1" s="1"/>
  <c r="O77" i="1"/>
  <c r="P77" i="1" s="1"/>
  <c r="O144" i="1"/>
  <c r="P144" i="1" s="1"/>
  <c r="O82" i="1"/>
  <c r="P82" i="1" s="1"/>
  <c r="O153" i="1"/>
  <c r="P153" i="1" s="1"/>
  <c r="O159" i="1"/>
  <c r="P159" i="1" s="1"/>
  <c r="O168" i="1"/>
  <c r="P168" i="1" s="1"/>
  <c r="O172" i="1"/>
  <c r="P172" i="1" s="1"/>
  <c r="O681" i="1"/>
  <c r="P681" i="1" s="1"/>
  <c r="O89" i="1"/>
  <c r="P89" i="1" s="1"/>
  <c r="O180" i="1"/>
  <c r="P180" i="1" s="1"/>
  <c r="O479" i="1"/>
  <c r="P479" i="1" s="1"/>
  <c r="O607" i="1"/>
  <c r="P607" i="1" s="1"/>
  <c r="O949" i="1"/>
  <c r="P949" i="1" s="1"/>
  <c r="O94" i="1"/>
  <c r="P94" i="1" s="1"/>
  <c r="O197" i="1"/>
  <c r="P197" i="1" s="1"/>
  <c r="O327" i="1"/>
  <c r="P327" i="1" s="1"/>
  <c r="O364" i="1"/>
  <c r="P364" i="1" s="1"/>
  <c r="O493" i="1"/>
  <c r="P493" i="1" s="1"/>
  <c r="O875" i="1"/>
  <c r="P875" i="1" s="1"/>
  <c r="O878" i="1"/>
  <c r="P878" i="1" s="1"/>
  <c r="O959" i="1"/>
  <c r="P959" i="1" s="1"/>
  <c r="O105" i="1"/>
  <c r="P105" i="1" s="1"/>
  <c r="O789" i="1"/>
  <c r="P789" i="1" s="1"/>
  <c r="O799" i="1"/>
  <c r="P799" i="1" s="1"/>
  <c r="O842" i="1"/>
  <c r="P842" i="1" s="1"/>
  <c r="O858" i="1"/>
  <c r="P858" i="1" s="1"/>
  <c r="O976" i="1"/>
  <c r="P976" i="1" s="1"/>
  <c r="O732" i="1"/>
  <c r="P732" i="1" s="1"/>
  <c r="O447" i="1"/>
  <c r="P447" i="1" s="1"/>
  <c r="O296" i="1"/>
  <c r="P296" i="1" s="1"/>
  <c r="O424" i="1"/>
  <c r="P424" i="1" s="1"/>
  <c r="O287" i="1"/>
  <c r="P287" i="1" s="1"/>
  <c r="O937" i="1"/>
  <c r="P937" i="1" s="1"/>
  <c r="O138" i="1"/>
  <c r="P138" i="1" s="1"/>
  <c r="O449" i="1"/>
  <c r="P449" i="1" s="1"/>
  <c r="O891" i="1"/>
  <c r="P891" i="1" s="1"/>
  <c r="O886" i="1"/>
  <c r="P886" i="1" s="1"/>
  <c r="O987" i="1"/>
  <c r="P987" i="1" s="1"/>
  <c r="O897" i="1"/>
  <c r="P897" i="1" s="1"/>
  <c r="O988" i="1"/>
  <c r="P988" i="1" s="1"/>
  <c r="O909" i="1"/>
  <c r="P909" i="1" s="1"/>
  <c r="O409" i="1"/>
  <c r="P409" i="1" s="1"/>
  <c r="O373" i="1"/>
  <c r="P373" i="1" s="1"/>
  <c r="O1009" i="1"/>
  <c r="P1009" i="1" s="1"/>
  <c r="O4" i="1"/>
  <c r="P4" i="1" s="1"/>
  <c r="O70" i="1"/>
  <c r="P70" i="1" s="1"/>
  <c r="O123" i="1"/>
  <c r="P123" i="1" s="1"/>
  <c r="O827" i="1"/>
  <c r="P827" i="1" s="1"/>
  <c r="O384" i="1"/>
  <c r="P384" i="1" s="1"/>
  <c r="O822" i="1"/>
  <c r="P822" i="1" s="1"/>
  <c r="O13" i="1"/>
  <c r="P13" i="1" s="1"/>
  <c r="O17" i="1"/>
  <c r="P17" i="1" s="1"/>
  <c r="O37" i="1"/>
  <c r="P37" i="1" s="1"/>
  <c r="O44" i="1"/>
  <c r="P44" i="1" s="1"/>
  <c r="O48" i="1"/>
  <c r="P48" i="1" s="1"/>
  <c r="O56" i="1"/>
  <c r="P56" i="1" s="1"/>
  <c r="O60" i="1"/>
  <c r="P60" i="1" s="1"/>
  <c r="O64" i="1"/>
  <c r="P64" i="1" s="1"/>
  <c r="O69" i="1"/>
  <c r="P69" i="1" s="1"/>
  <c r="O74" i="1"/>
  <c r="P74" i="1" s="1"/>
  <c r="O78" i="1"/>
  <c r="P78" i="1" s="1"/>
  <c r="O517" i="1"/>
  <c r="P517" i="1" s="1"/>
  <c r="O143" i="1"/>
  <c r="P143" i="1" s="1"/>
  <c r="O146" i="1"/>
  <c r="P146" i="1" s="1"/>
  <c r="O317" i="1"/>
  <c r="P317" i="1" s="1"/>
  <c r="O458" i="1"/>
  <c r="P458" i="1" s="1"/>
  <c r="O154" i="1"/>
  <c r="P154" i="1" s="1"/>
  <c r="O463" i="1"/>
  <c r="P463" i="1" s="1"/>
  <c r="O160" i="1"/>
  <c r="P160" i="1" s="1"/>
  <c r="O162" i="1"/>
  <c r="P162" i="1" s="1"/>
  <c r="O466" i="1"/>
  <c r="P466" i="1" s="1"/>
  <c r="O393" i="1"/>
  <c r="P393" i="1" s="1"/>
  <c r="O171" i="1"/>
  <c r="P171" i="1" s="1"/>
  <c r="O86" i="1"/>
  <c r="P86" i="1" s="1"/>
  <c r="O602" i="1"/>
  <c r="P602" i="1" s="1"/>
  <c r="O473" i="1"/>
  <c r="P473" i="1" s="1"/>
  <c r="O394" i="1"/>
  <c r="P394" i="1" s="1"/>
  <c r="O179" i="1"/>
  <c r="P179" i="1" s="1"/>
  <c r="O92" i="1"/>
  <c r="P92" i="1" s="1"/>
  <c r="O532" i="1"/>
  <c r="P532" i="1" s="1"/>
  <c r="O184" i="1"/>
  <c r="P184" i="1" s="1"/>
  <c r="O534" i="1"/>
  <c r="P534" i="1" s="1"/>
  <c r="O695" i="1"/>
  <c r="P695" i="1" s="1"/>
  <c r="O396" i="1"/>
  <c r="P396" i="1" s="1"/>
  <c r="O397" i="1"/>
  <c r="P397" i="1" s="1"/>
  <c r="O948" i="1"/>
  <c r="P948" i="1" s="1"/>
  <c r="O189" i="1"/>
  <c r="P189" i="1" s="1"/>
  <c r="O484" i="1"/>
  <c r="P484" i="1" s="1"/>
  <c r="O191" i="1"/>
  <c r="P191" i="1" s="1"/>
  <c r="O193" i="1"/>
  <c r="P193" i="1" s="1"/>
  <c r="O196" i="1"/>
  <c r="P196" i="1" s="1"/>
  <c r="O201" i="1"/>
  <c r="P201" i="1" s="1"/>
  <c r="O326" i="1"/>
  <c r="P326" i="1" s="1"/>
  <c r="O204" i="1"/>
  <c r="P204" i="1" s="1"/>
  <c r="O329" i="1"/>
  <c r="P329" i="1" s="1"/>
  <c r="O330" i="1"/>
  <c r="P330" i="1" s="1"/>
  <c r="O209" i="1"/>
  <c r="P209" i="1" s="1"/>
  <c r="O212" i="1"/>
  <c r="P212" i="1" s="1"/>
  <c r="O334" i="1"/>
  <c r="P334" i="1" s="1"/>
  <c r="O335" i="1"/>
  <c r="P335" i="1" s="1"/>
  <c r="O100" i="1"/>
  <c r="P100" i="1" s="1"/>
  <c r="O971" i="1"/>
  <c r="P971" i="1" s="1"/>
  <c r="O981" i="1"/>
  <c r="P981" i="1" s="1"/>
  <c r="O958" i="1"/>
  <c r="P958" i="1" s="1"/>
  <c r="O881" i="1"/>
  <c r="P881" i="1" s="1"/>
  <c r="O497" i="1"/>
  <c r="P497" i="1" s="1"/>
  <c r="O961" i="1"/>
  <c r="P961" i="1" s="1"/>
  <c r="O104" i="1"/>
  <c r="P104" i="1" s="1"/>
  <c r="O110" i="1"/>
  <c r="P110" i="1" s="1"/>
  <c r="O101" i="1"/>
  <c r="P101" i="1" s="1"/>
  <c r="O788" i="1"/>
  <c r="P788" i="1" s="1"/>
  <c r="O794" i="1"/>
  <c r="P794" i="1" s="1"/>
  <c r="O798" i="1"/>
  <c r="P798" i="1" s="1"/>
  <c r="O833" i="1"/>
  <c r="P833" i="1" s="1"/>
  <c r="O837" i="1"/>
  <c r="P837" i="1" s="1"/>
  <c r="O841" i="1"/>
  <c r="P841" i="1" s="1"/>
  <c r="O846" i="1"/>
  <c r="P846" i="1" s="1"/>
  <c r="O855" i="1"/>
  <c r="P855" i="1" s="1"/>
  <c r="O864" i="1"/>
  <c r="P864" i="1" s="1"/>
  <c r="O870" i="1"/>
  <c r="P870" i="1" s="1"/>
  <c r="O967" i="1"/>
  <c r="P967" i="1" s="1"/>
  <c r="O998" i="1"/>
  <c r="P998" i="1" s="1"/>
  <c r="O1020" i="1"/>
  <c r="P1020" i="1" s="1"/>
  <c r="O304" i="1"/>
  <c r="P304" i="1" s="1"/>
  <c r="O443" i="1"/>
  <c r="P443" i="1" s="1"/>
  <c r="O66" i="1"/>
  <c r="P66" i="1" s="1"/>
  <c r="O127" i="1"/>
  <c r="P127" i="1" s="1"/>
  <c r="O124" i="1"/>
  <c r="P124" i="1" s="1"/>
  <c r="O297" i="1"/>
  <c r="P297" i="1" s="1"/>
  <c r="O422" i="1"/>
  <c r="P422" i="1" s="1"/>
  <c r="O121" i="1"/>
  <c r="P121" i="1" s="1"/>
  <c r="O1017" i="1"/>
  <c r="P1017" i="1" s="1"/>
  <c r="O431" i="1"/>
  <c r="P431" i="1" s="1"/>
  <c r="O387" i="1"/>
  <c r="P387" i="1" s="1"/>
  <c r="O351" i="1"/>
  <c r="P351" i="1" s="1"/>
  <c r="O444" i="1"/>
  <c r="P444" i="1" s="1"/>
  <c r="O448" i="1"/>
  <c r="P448" i="1" s="1"/>
  <c r="O884" i="1"/>
  <c r="P884" i="1" s="1"/>
  <c r="O992" i="1"/>
  <c r="P992" i="1" s="1"/>
  <c r="O816" i="1"/>
  <c r="P816" i="1" s="1"/>
  <c r="O888" i="1"/>
  <c r="P888" i="1" s="1"/>
  <c r="O817" i="1"/>
  <c r="P817" i="1" s="1"/>
  <c r="O889" i="1"/>
  <c r="P889" i="1" s="1"/>
  <c r="O894" i="1"/>
  <c r="P894" i="1" s="1"/>
  <c r="O896" i="1"/>
  <c r="P896" i="1" s="1"/>
  <c r="O900" i="1"/>
  <c r="P900" i="1" s="1"/>
  <c r="O993" i="1"/>
  <c r="P993" i="1" s="1"/>
  <c r="O903" i="1"/>
  <c r="P903" i="1" s="1"/>
  <c r="O908" i="1"/>
  <c r="P908" i="1" s="1"/>
  <c r="O235" i="1"/>
  <c r="P235" i="1" s="1"/>
  <c r="O408" i="1"/>
  <c r="P408" i="1" s="1"/>
  <c r="O410" i="1"/>
  <c r="P410" i="1" s="1"/>
  <c r="O412" i="1"/>
  <c r="P412" i="1" s="1"/>
  <c r="O243" i="1"/>
  <c r="P243" i="1" s="1"/>
  <c r="O244" i="1"/>
  <c r="P244" i="1" s="1"/>
  <c r="O415" i="1"/>
  <c r="P415" i="1" s="1"/>
  <c r="O344" i="1"/>
  <c r="P344" i="1" s="1"/>
  <c r="O509" i="1"/>
  <c r="P509" i="1" s="1"/>
  <c r="O255" i="1"/>
  <c r="P255" i="1" s="1"/>
  <c r="O500" i="1"/>
  <c r="P500" i="1" s="1"/>
  <c r="O619" i="1"/>
  <c r="P619" i="1" s="1"/>
  <c r="O621" i="1"/>
  <c r="P621" i="1" s="1"/>
  <c r="O623" i="1"/>
  <c r="P623" i="1" s="1"/>
  <c r="O502" i="1"/>
  <c r="P502" i="1" s="1"/>
  <c r="O626" i="1"/>
  <c r="P626" i="1" s="1"/>
  <c r="O224" i="1"/>
  <c r="P224" i="1" s="1"/>
  <c r="O555" i="1"/>
  <c r="P555" i="1" s="1"/>
  <c r="O378" i="1"/>
  <c r="P378" i="1" s="1"/>
  <c r="O106" i="1"/>
  <c r="P106" i="1" s="1"/>
  <c r="O632" i="1"/>
  <c r="P632" i="1" s="1"/>
  <c r="O417" i="1"/>
  <c r="P417" i="1" s="1"/>
  <c r="O347" i="1"/>
  <c r="P347" i="1" s="1"/>
  <c r="O580" i="1"/>
  <c r="P580" i="1" s="1"/>
  <c r="O583" i="1"/>
  <c r="P583" i="1" s="1"/>
  <c r="O731" i="1"/>
  <c r="P731" i="1" s="1"/>
  <c r="O1008" i="1"/>
  <c r="P1008" i="1" s="1"/>
  <c r="O399" i="1"/>
  <c r="P399" i="1" s="1"/>
  <c r="O818" i="1"/>
  <c r="P818" i="1" s="1"/>
  <c r="O535" i="1"/>
  <c r="P535" i="1" s="1"/>
  <c r="O582" i="1"/>
  <c r="P582" i="1" s="1"/>
  <c r="O1002" i="1"/>
  <c r="P1002" i="1" s="1"/>
  <c r="O767" i="1"/>
  <c r="P767" i="1" s="1"/>
  <c r="O770" i="1"/>
  <c r="P770" i="1" s="1"/>
  <c r="O773" i="1"/>
  <c r="P773" i="1" s="1"/>
  <c r="O778" i="1"/>
  <c r="P778" i="1" s="1"/>
  <c r="O962" i="1"/>
  <c r="P962" i="1" s="1"/>
  <c r="O1006" i="1"/>
  <c r="P1006" i="1" s="1"/>
  <c r="O736" i="1"/>
  <c r="P736" i="1" s="1"/>
  <c r="P1083" i="1" l="1"/>
</calcChain>
</file>

<file path=xl/sharedStrings.xml><?xml version="1.0" encoding="utf-8"?>
<sst xmlns="http://schemas.openxmlformats.org/spreadsheetml/2006/main" count="3878" uniqueCount="1314">
  <si>
    <t>Ангар №10</t>
  </si>
  <si>
    <t>WMS - Ангар №4 - Анастасия</t>
  </si>
  <si>
    <t xml:space="preserve">Труба 25х3,2  ГОСТ 3262-75  </t>
  </si>
  <si>
    <t>кг</t>
  </si>
  <si>
    <t>Труба 32х3,2  ГОСТ 3262-75</t>
  </si>
  <si>
    <t xml:space="preserve">Сталь круглая 40 12Х18Н10Т   </t>
  </si>
  <si>
    <t xml:space="preserve">Труба 18х2 В20 ГОСТ 8734-75  </t>
  </si>
  <si>
    <t>Лента латунная 0,4х300 Л63м ГОСТ 2208-2007</t>
  </si>
  <si>
    <t xml:space="preserve">Лист медный 3 М1М ГОСТ 495-92 </t>
  </si>
  <si>
    <t xml:space="preserve">Проволока 2.0-О-Ч  ГОСТ 3282-74  </t>
  </si>
  <si>
    <t xml:space="preserve">Проволока 4-О-Ч ГОСТ 3282-74 </t>
  </si>
  <si>
    <t xml:space="preserve">Проволока 6 Ст3сп ГОСТ 3282-74 </t>
  </si>
  <si>
    <t xml:space="preserve">Проволока 6-О-Ч ГОСТ 3282-74 </t>
  </si>
  <si>
    <t xml:space="preserve">Профиль прессованый 40х30х3х3 АМг5 ГОСТ 13738-91 </t>
  </si>
  <si>
    <t>Пруток медный ДКР 30 М1Т НД ГОСТ 1535-2006</t>
  </si>
  <si>
    <t>Труба 1" Sch80S 33,4х4,55  ASTM A312 TP316L</t>
  </si>
  <si>
    <t>Труба 25х3 В10 ГОСТ 8734-75</t>
  </si>
  <si>
    <t xml:space="preserve">Труба бесшовная 2" (60,3х5,54) Sch80 A333 Gr 6 ASTM ASME B36.10M </t>
  </si>
  <si>
    <t>WMS - Ангар №4 - Кран.судно</t>
  </si>
  <si>
    <t xml:space="preserve">Лист 4x1200x3000 АМГ3М ГОСТ 21631-76 </t>
  </si>
  <si>
    <t>Труба 1 1/2" Sch80 48,3х5,08  ASTM A106 Gr.B</t>
  </si>
  <si>
    <t>Труба 3/4" Sch160 26,7х5,56 ASTM A106 Gr.B</t>
  </si>
  <si>
    <t>Труба 3/4" Sch80 26,7х3,91 ASTM A106 Gr.B</t>
  </si>
  <si>
    <t>Труба 35х2,0 Zn EN10305-4 E235N</t>
  </si>
  <si>
    <t>Труба 8х1,5 DIN 2391 SS</t>
  </si>
  <si>
    <t>Труба медная 18х1,2 CUB1 EN12449</t>
  </si>
  <si>
    <t>WMS - Ангар №4 - Кран.судно (достройка)</t>
  </si>
  <si>
    <t xml:space="preserve">Проволока 0,6 12Х18Н9  ГОСТ 18143-72 </t>
  </si>
  <si>
    <t>Пруток медно-никелевый 50 мм МНЖМц28-2,5-1,5  ГОСТ 492-2006</t>
  </si>
  <si>
    <t xml:space="preserve">Сталь круглая 50 12Х18Н10Т   </t>
  </si>
  <si>
    <t>Сталь круглая 60 08Х17Н13М2Т ГОСТ 5949-75</t>
  </si>
  <si>
    <t>Труба 1 1/4" Sch40 42,2х3,56  ASTM A106 Gr.B</t>
  </si>
  <si>
    <t>Труба 1" Sch40 33,4х3,38 ASTM A106 Gr.B</t>
  </si>
  <si>
    <t>Труба 22х2,0 DIN 2391 St.37.4 Zn</t>
  </si>
  <si>
    <t>Труба 42х2,0 Zn EN10305-4 E235N</t>
  </si>
  <si>
    <t>Трубы термообработанные 14х2 12Х18Н10Т ГОСТ 9941-81</t>
  </si>
  <si>
    <t xml:space="preserve">Трубы термообработанные 22х3 12Х18Н10Т ГОСТ 9941-81 </t>
  </si>
  <si>
    <t xml:space="preserve">Трубы термообработанные 27х3 12Х18Н10Т ГОСТ 9941-81 </t>
  </si>
  <si>
    <t>Трубы термообработанные 32х4 10Х17Н13М2Т ГОСТ 9941-81</t>
  </si>
  <si>
    <t>Труба 3/8" Sch80S 17,1х3,2  ASTM A312 TP316L</t>
  </si>
  <si>
    <t>WMS - Ангар №4 - ОБ КЭП Опор.блоки ЛСП</t>
  </si>
  <si>
    <t xml:space="preserve">Сталь листовая 1,5x1000x2000 60С2А ГОСТ19903-74 </t>
  </si>
  <si>
    <t>Труба 310,0х5,0 CuNi 10 Fe1 Mn  EN 12449</t>
  </si>
  <si>
    <t>Труба 85х4Т МНЖ5-1 ГОСТ 17217-79</t>
  </si>
  <si>
    <t>Труба медная 1 1/8" (28,6х1,27) EN 12735-1</t>
  </si>
  <si>
    <t>м</t>
  </si>
  <si>
    <t>Труба медная 1/2" (12,7х0,81) EN 12735-1</t>
  </si>
  <si>
    <t>Труба медная 1/4" (6,4х0,76) EN 12735-1</t>
  </si>
  <si>
    <t>Труба медная 3/4" (19,1х0,89) EN 12735-1</t>
  </si>
  <si>
    <t>Труба медная 3/8" (9,5х0,81) EN 12735-1</t>
  </si>
  <si>
    <t>Труба медная 5/8" (15,9х0,89) EN 12735-1</t>
  </si>
  <si>
    <t>Ангар №4 - Кран.судно</t>
  </si>
  <si>
    <t>Труба 219,1х4,0 NS2504 CuNi</t>
  </si>
  <si>
    <t xml:space="preserve">Труба квадратная 100х100х4 ВСт3пс   </t>
  </si>
  <si>
    <t>Полособульб 12 РС А ГОСТ 21937-76</t>
  </si>
  <si>
    <t>Сталь круглая 36 Ст3 ГОСТ 2590-2006</t>
  </si>
  <si>
    <t>Сталь угловая 100х100х8 Cт3сп5 ГОСТ 8509-93</t>
  </si>
  <si>
    <t xml:space="preserve">Сталь угловая 75х75х6 Ст3сп5 ГОСТ 8509-93 </t>
  </si>
  <si>
    <t>Труба бесшовная 57х3 20 ГОСТ 8732-78</t>
  </si>
  <si>
    <t xml:space="preserve">Арматура 20 А-I (А240) ГОСТ 5781-82  </t>
  </si>
  <si>
    <t>Сталь круглая 10 Ст3 ГОСТ 2590-2006</t>
  </si>
  <si>
    <t>Сталь круглая 16 20 ГОСТ 2590-2006</t>
  </si>
  <si>
    <t>Сталь круглая 30 ВСт3сп ГОСТ 2590-2006</t>
  </si>
  <si>
    <t xml:space="preserve">Сталь угловая 75х75х5 Ст3 ГОСТ 8509-93  </t>
  </si>
  <si>
    <t xml:space="preserve">Сталь угловая 75х75х6 ВСт3сп ГОСТ 8509-93  </t>
  </si>
  <si>
    <t>Труба 10х2 20 ГОСТ 8734-75</t>
  </si>
  <si>
    <t>Труба 14х2 20 ГОСТ 8734-75</t>
  </si>
  <si>
    <t>Труба 20х2,8 ГОСТ 3262-75</t>
  </si>
  <si>
    <t xml:space="preserve">Труба 22х3 В10 ГОСТ 8734-75  </t>
  </si>
  <si>
    <t>Труба 25х4 В10 ГОСТ 8734-75</t>
  </si>
  <si>
    <t xml:space="preserve">Труба 38х3,5 20 ГОСТ 8734-75  </t>
  </si>
  <si>
    <t>Труба 38х4 20 ГОСТ 8734-75</t>
  </si>
  <si>
    <t xml:space="preserve">Труба 45х3 В10 ГОСТ 8734-75 </t>
  </si>
  <si>
    <t>Труба 45х4 20 ГОСТ 8734-75</t>
  </si>
  <si>
    <t>Труба 50х3,5 ГОСТ 3262-75</t>
  </si>
  <si>
    <t>Труба бесшовная 102х4 10 ГОСТ 8732-78</t>
  </si>
  <si>
    <t>Труба бесшовная 108х4 20  ГОСТ 8732-78</t>
  </si>
  <si>
    <t xml:space="preserve">Труба бесшовная 108х5 В10 ГОСТ 8732-78 </t>
  </si>
  <si>
    <t>Труба бесшовная 108х6 10 ГОСТ 8732-78</t>
  </si>
  <si>
    <t xml:space="preserve">Труба бесшовная 108х8 В10 ГОСТ 8732-78  </t>
  </si>
  <si>
    <t xml:space="preserve">Труба бесшовная 114х5 20 ГОСТ 8732-78  </t>
  </si>
  <si>
    <t xml:space="preserve">Труба бесшовная 121х10 В10 ГОСТ 8732-78  </t>
  </si>
  <si>
    <t>Труба бесшовная 127х10 В10 ГОСТ 8732-78</t>
  </si>
  <si>
    <t xml:space="preserve">Труба бесшовная 180х10 В10 ГОСТ 8732-78  </t>
  </si>
  <si>
    <t xml:space="preserve">Труба бесшовная 180х8 В20 ГОСТ 8732-78 </t>
  </si>
  <si>
    <t xml:space="preserve">Труба бесшовная 219х10 10 ГОСТ 8732-78   </t>
  </si>
  <si>
    <t xml:space="preserve">Труба бесшовная 219х12 В10 ГОСТ 8732-78  </t>
  </si>
  <si>
    <t xml:space="preserve">Труба бесшовная 219х6 10 ГОСТ 8732-78  </t>
  </si>
  <si>
    <t xml:space="preserve">Труба бесшовная 219х6 В20 ГОСТ 8732-78  </t>
  </si>
  <si>
    <t xml:space="preserve">Труба бесшовная 219х8 10 ГОСТ 8732-78  </t>
  </si>
  <si>
    <t xml:space="preserve">Труба бесшовная 245х12 20 ГОСТ 8732-78  </t>
  </si>
  <si>
    <t xml:space="preserve">Труба бесшовная 325х10 20 ГОСТ 8732-78 </t>
  </si>
  <si>
    <t xml:space="preserve">Труба бесшовная 57х4 В20 ГОСТ 8732-78 </t>
  </si>
  <si>
    <t xml:space="preserve">Труба бесшовная 76х8 В20 ГОСТ 8732-78  </t>
  </si>
  <si>
    <t>Труба бесшовная 83х6 В10 ГОСТ 8732-78</t>
  </si>
  <si>
    <t xml:space="preserve">Труба бесшовная 89х6 В20 ГОСТ 8732-78  </t>
  </si>
  <si>
    <t>Труба оцинк. 89х3,5 Ст3 ГОСТ 10704-91</t>
  </si>
  <si>
    <t>Труба оцинк. 89х4,0 Ст3 ГОСТ 10704-91</t>
  </si>
  <si>
    <t>Трубы оцинкованные 100х4 ГОСТ 3262-75</t>
  </si>
  <si>
    <t>Трубы оцинкованные 125х4 ГОСТ 3262-75</t>
  </si>
  <si>
    <t>Полособульб 16а РС D32 ГОСТ 21937-76</t>
  </si>
  <si>
    <t xml:space="preserve">Сталь угловая 100х100х12 Ст3 ГОСТ 8509-93 </t>
  </si>
  <si>
    <t>Сталь угловая 100х63х8 Ст3 ГОСТ 8510-93</t>
  </si>
  <si>
    <t xml:space="preserve">Сталь угловая 110х110х8 Ст3 ГОСТ 8509-93  </t>
  </si>
  <si>
    <t xml:space="preserve">Сталь угловая 160х160х12 Ст3сп/пс ГОСТ 8509-93  </t>
  </si>
  <si>
    <t>Сталь угловая 25х25х3 ВСт3сп ГОСТ 8509-93</t>
  </si>
  <si>
    <t xml:space="preserve">Сталь угловая 50х50х5 РС А ГОСТ 8509-93 </t>
  </si>
  <si>
    <t xml:space="preserve">Сталь угловая 50х50х6 РС А ГОСТ 8509-93 </t>
  </si>
  <si>
    <t xml:space="preserve">Сталь угловая 63х63х4 Ст3сп5 ГОСТ 8509-93  </t>
  </si>
  <si>
    <t>Труба 10" (273,0х12,7) XS  ASTM A106 Gr.B</t>
  </si>
  <si>
    <t>Труба 14х3 20 ГОСТ 8734-75</t>
  </si>
  <si>
    <t>Труба 15х2,5  ГОСТ 3262-75</t>
  </si>
  <si>
    <t>Труба 2" Sch40 60,3х3,91 ASTM A106 Gr.B</t>
  </si>
  <si>
    <t>Труба 2" Sch80 60,3х5,54  ASTM A106 Gr.B</t>
  </si>
  <si>
    <t>Труба 22х3 20 ГОСТ 8734-75</t>
  </si>
  <si>
    <t xml:space="preserve">Труба 25х2 20 ГОСТ 8734-75 </t>
  </si>
  <si>
    <t>Труба 3" Sch80 88,9х7,62  ASTM A106 Gr.B</t>
  </si>
  <si>
    <t xml:space="preserve">Труба 32х4 20 ГОСТ 8734-75 </t>
  </si>
  <si>
    <t xml:space="preserve">Труба 32х4 20Х ГОСТ 8734-75 </t>
  </si>
  <si>
    <t xml:space="preserve">Труба 38х3 В10 ГОСТ 8734-75  </t>
  </si>
  <si>
    <t>Труба 38х5 В20 ГОСТ 8734-75</t>
  </si>
  <si>
    <t>Труба 4" Sch40 114,3х6,02  ASTM A106 Gr.B</t>
  </si>
  <si>
    <t>Труба 4" Sch80 114,3х8,56  ASTM A106 Gr.B</t>
  </si>
  <si>
    <t>Труба 45х5 20 ГОСТ 8734-75</t>
  </si>
  <si>
    <t>Труба 5" STD/Sch40 141,3х6,55  ASTM A106 Gr.B</t>
  </si>
  <si>
    <t xml:space="preserve">Труба 57х4 В20  ГОСТ8734-75  </t>
  </si>
  <si>
    <t>Труба 6" Sch80 168,3х10,97  ASTM A106 Gr.B</t>
  </si>
  <si>
    <t>Труба 6" STD 168,3х7,11  ASTM A106 Gr.B</t>
  </si>
  <si>
    <t xml:space="preserve">Труба 60х4 20 ГОСТ 8734-75  </t>
  </si>
  <si>
    <t>Труба 8" (219,1х15,09) Sch100 ASTM A106 Gr.B</t>
  </si>
  <si>
    <t>Труба бесшовная 108х10 20 ГОСТ 8732-78</t>
  </si>
  <si>
    <t>Труба бесшовная 108х12 В20 ГОСТ 8732-78</t>
  </si>
  <si>
    <t>Труба бесшовная 108х14 20Х ГОСТ 8732-78</t>
  </si>
  <si>
    <t>Труба бесшовная 108х4 В10 ГОСТ 8732-78</t>
  </si>
  <si>
    <t>Труба бесшовная 108х5 20 ГОСТ 8732-78</t>
  </si>
  <si>
    <t>Труба бесшовная 114,3х6,02 API 5L/P265GH</t>
  </si>
  <si>
    <t>Труба бесшовная 114,3х8,56 API 5L/P265GH</t>
  </si>
  <si>
    <t>Труба бесшовная 114х11 20 ГОСТ 8732-78</t>
  </si>
  <si>
    <t>Труба бесшовная 114х4 20 ГОСТ 8732-78</t>
  </si>
  <si>
    <t xml:space="preserve">Труба бесшовная 114х6 20 ГОСТ 8732-78 </t>
  </si>
  <si>
    <t xml:space="preserve">Труба бесшовная 114х8 20 ГОСТ 8732-78  </t>
  </si>
  <si>
    <t xml:space="preserve">Труба бесшовная 121х9 20 ГОСТ 8732-78  </t>
  </si>
  <si>
    <t>Труба бесшовная 127х6 Ст3  ГОСТ 8732-78</t>
  </si>
  <si>
    <t>Труба бесшовная 133х10 20 ГОСТ 8732-78</t>
  </si>
  <si>
    <t xml:space="preserve">Труба бесшовная 133х12 В10 ГОСТ 8732-78 </t>
  </si>
  <si>
    <t xml:space="preserve">Труба бесшовная 133х5 20 ГОСТ 8732-78 </t>
  </si>
  <si>
    <t>Труба бесшовная 133х8 20 ГОСТ 8732-78</t>
  </si>
  <si>
    <t>Труба бесшовная 140х20 20Х ГОСТ 8732-78</t>
  </si>
  <si>
    <t>Труба бесшовная 140х5 20 ГОСТ 8732-78</t>
  </si>
  <si>
    <t>Труба бесшовная 140х6 В20 ГОСТ 8732-78</t>
  </si>
  <si>
    <t>Труба бесшовная 140х8 20 ГОСТ 8732-78</t>
  </si>
  <si>
    <t>Труба бесшовная 146х9 В20 ГОСТ 8732-78</t>
  </si>
  <si>
    <t xml:space="preserve">Труба бесшовная 159х6 В20 ГОСТ 8732-78 </t>
  </si>
  <si>
    <t>Труба бесшовная 168,3х10,97 API 5L/P265GH</t>
  </si>
  <si>
    <t>Труба бесшовная 168,3х7,11 API 5L/P265GH</t>
  </si>
  <si>
    <t>Труба бесшовная 168х10 20 ГОСТ 8732-78</t>
  </si>
  <si>
    <t xml:space="preserve">Труба бесшовная 168х11 20  ГОСТ 8732-78 </t>
  </si>
  <si>
    <t>Труба бесшовная 168х7 20 ГОСТ 8732-78</t>
  </si>
  <si>
    <t xml:space="preserve">Труба бесшовная 168х8 20 ГОСТ 8732-78  </t>
  </si>
  <si>
    <t>Труба бесшовная 168х9 В20 ГОСТ 8732-78</t>
  </si>
  <si>
    <t xml:space="preserve">Труба бесшовная 194х10 ГОСТ 8732-78  </t>
  </si>
  <si>
    <t xml:space="preserve">Труба бесшовная 2" (60,3х3,91) STD A333 Gr 6 ASTM ASME B36.10M </t>
  </si>
  <si>
    <t>Труба бесшовная 203х8 20 ГОСТ 8732-78</t>
  </si>
  <si>
    <t>Труба бесшовная 219х10 20 ГОСТ 8732-78</t>
  </si>
  <si>
    <t>Труба бесшовная 219х12 20 ГОСТ 8732-78</t>
  </si>
  <si>
    <t xml:space="preserve">Труба бесшовная 219х8 20 ГОСТ 8732-78  </t>
  </si>
  <si>
    <t>Труба бесшовная 273х8 20 ГОСТ 8732-78</t>
  </si>
  <si>
    <t>Труба бесшовная 3" (88,9х11,13) Sch160 ASTM A333 Gr 6 ASME B36.10M</t>
  </si>
  <si>
    <t>Труба бесшовная 3" (88,9х7,62) Sch80 ASTM A333 Gr 6 ASME B36.10M</t>
  </si>
  <si>
    <t>Труба бесшовная 3/4" (26,7х7,81) XXS ASTM A333 Gr 6 ASME B36.10M</t>
  </si>
  <si>
    <t xml:space="preserve">Труба бесшовная 4" (114,3х11,13) Sch120 A333 Gr 6 ASTM ASME B36.10M </t>
  </si>
  <si>
    <t xml:space="preserve">Труба бесшовная 4" (114,3х8,56) Sch80 A333 Gr 6 ASTM ASME B36.10M </t>
  </si>
  <si>
    <t>Труба бесшовная 426х14 20 ГОСТ 8732-78</t>
  </si>
  <si>
    <t>Труба бесшовная 45х10 20 ГОСТ 8732-78</t>
  </si>
  <si>
    <t xml:space="preserve">Труба бесшовная 45х3,5  ГОСТ 8732-78  </t>
  </si>
  <si>
    <t xml:space="preserve">Труба бесшовная 57х10 20 ГОСТ 8732-78  </t>
  </si>
  <si>
    <t xml:space="preserve">Труба бесшовная 57х3,5 20 ГОСТ 8732-78 </t>
  </si>
  <si>
    <t xml:space="preserve">Труба бесшовная 57х5 10 ГОСТ 8732-78  </t>
  </si>
  <si>
    <t>Труба бесшовная 57х5 20 ГОСТ 8732-78</t>
  </si>
  <si>
    <t xml:space="preserve">Труба бесшовная 57х6 В20 ГОСТ 8732-78  </t>
  </si>
  <si>
    <t xml:space="preserve">Труба бесшовная 57х7 20 ГОСТ 8732-78  </t>
  </si>
  <si>
    <t>Труба бесшовная 57х8 20  ГОСТ 8732-78</t>
  </si>
  <si>
    <t>Труба бесшовная 57х9 20 ГОСТ 8732-78</t>
  </si>
  <si>
    <t xml:space="preserve">Труба бесшовная 6" (168,3х10,97) Sch80 A333 Gr 6 ASTM ASME B36.10M </t>
  </si>
  <si>
    <t xml:space="preserve">Труба бесшовная 6" (168,3х7,11) Sch40 A333 Gr 6 ASTM ASME B36.10M </t>
  </si>
  <si>
    <t>Труба бесшовная 60х4 20 ГОСТ 8732-78</t>
  </si>
  <si>
    <t>Труба бесшовная 60х5 20 ГОСТ 8732-78</t>
  </si>
  <si>
    <t>Труба бесшовная 60х8 В10 ГОСТ 8732-78</t>
  </si>
  <si>
    <t xml:space="preserve">Труба бесшовная 76х4 20 ГОСТ 8732-78  </t>
  </si>
  <si>
    <t>Труба бесшовная 76х5 10 ГОСТ 8732-78</t>
  </si>
  <si>
    <t xml:space="preserve">Труба бесшовная 8" (219,1х12,7) XS A333 Gr 6 ASTM ASME B36.10M </t>
  </si>
  <si>
    <t xml:space="preserve">Труба бесшовная 89х11 20Х ГОСТ 8732-78  </t>
  </si>
  <si>
    <t>Труба бесшовная 89х16 20 ГОСТ 8732-78</t>
  </si>
  <si>
    <t>Труба бесшовная 89х16 20Х ГОСТ 8732-78</t>
  </si>
  <si>
    <t xml:space="preserve">Труба бесшовная 89х4 10 ГОСТ 8732-78 </t>
  </si>
  <si>
    <t xml:space="preserve">Труба бесшовная 89х4 20 ГОСТ 8732-78  </t>
  </si>
  <si>
    <t>Труба бесшовная 89х5 10 ГОСТ 8732-78</t>
  </si>
  <si>
    <t>Труба бесшовная 89х5 20 ГОСТ 8732-78</t>
  </si>
  <si>
    <t xml:space="preserve">Трубы оцинкованные 65х4,5  ГОСТ 3262-75  </t>
  </si>
  <si>
    <t xml:space="preserve">Трубы термообработанные 32х3 08Х18Н10Т ГОСТ 9941-81  </t>
  </si>
  <si>
    <t>Уголок L=100 32х32х4</t>
  </si>
  <si>
    <t>шт</t>
  </si>
  <si>
    <t>Уголок L=1200 25х25х3</t>
  </si>
  <si>
    <t>Швеллер 12П Ст3 ГОСТ 8240-97</t>
  </si>
  <si>
    <t xml:space="preserve">Катанка 6,5  ГОСТ 30136-94  </t>
  </si>
  <si>
    <t>Полособульб 12 РС А32 ГОСТ 21937-76</t>
  </si>
  <si>
    <t xml:space="preserve">Полособульб 160х9 LRA   </t>
  </si>
  <si>
    <t>Полособульб 16б РС А ГОСТ 21937-76</t>
  </si>
  <si>
    <t>Полособульб несимметричный НР160х7 А EN 10067 (DIN 1019)</t>
  </si>
  <si>
    <t>Полособульб несимметричный НР160х9 А EN 10067 (DIN 1019)</t>
  </si>
  <si>
    <t>Полособульб несимметричный НР180х10 А EN 10067 (DIN 1019)</t>
  </si>
  <si>
    <t>Полособульб несимметричный НР180х8 А EN 10067 (DIN 1019)</t>
  </si>
  <si>
    <t>Полособульб несимметричный НР240х10 А EN 10067 (DIN 1019)</t>
  </si>
  <si>
    <t>Полособульб несимметричный НР260х10 А EN 10067 (DIN 1019)</t>
  </si>
  <si>
    <t>Полособульб несимметричный НР280х11 А EN 10067 (DIN 1019)</t>
  </si>
  <si>
    <t>Полособульб несимметричный НР300х12 А EN 10067 (DIN 1019)</t>
  </si>
  <si>
    <t xml:space="preserve">Сталь квадратная 18 Вст3пс2 ГОСТ 2591-2006  </t>
  </si>
  <si>
    <t xml:space="preserve">Сталь квадратная 18 ВСт3сп ГОСТ 2591-88  </t>
  </si>
  <si>
    <t>Сталь круглая 12 40Х ГОСТ 2590-2006</t>
  </si>
  <si>
    <t>Сталь круглая 12 Ст3 ГОСТ 2590-2006</t>
  </si>
  <si>
    <t>Сталь круглая 14 Ст3 ГОСТ 2590-2006</t>
  </si>
  <si>
    <t xml:space="preserve">Сталь круглая 16 20Х13 ГОСТ 5949-75  </t>
  </si>
  <si>
    <t>Сталь круглая 18 45 ГОСТ 2590-2006</t>
  </si>
  <si>
    <t>Сталь круглая 20 Ст3 ГОСТ 2590-2006</t>
  </si>
  <si>
    <t>Сталь круглая 26 20 ГОСТ 2590-2006</t>
  </si>
  <si>
    <t>Сталь круглая 30 Ст3 ГОСТ 2590-2006</t>
  </si>
  <si>
    <t>Сталь круглая 32 20 ГОСТ 2590-2006</t>
  </si>
  <si>
    <t>Сталь круглая 32 Ст3 ГОСТ 2590-2006</t>
  </si>
  <si>
    <t>Сталь круглая 36 35 ГОСТ 2590-2006</t>
  </si>
  <si>
    <t>Сталь круглая 38 20 ГОСТ 2590-2006</t>
  </si>
  <si>
    <t>Сталь круглая 38 ВСт3сп2 ГОСТ 2590-2006</t>
  </si>
  <si>
    <t>Сталь круглая 40 Ст3 ГОСТ 2590-2006</t>
  </si>
  <si>
    <t>Сталь круглая 42 Ст3сп ГОСТ 2590-2006</t>
  </si>
  <si>
    <t>Сталь круглая 50 20 ГОСТ 2590-2006</t>
  </si>
  <si>
    <t xml:space="preserve">Сталь круглая 60 Ст3сп ГОСТ 2590-2006  </t>
  </si>
  <si>
    <t>Сталь круглая 65 20 ГОСТ 2590-2006</t>
  </si>
  <si>
    <t>Сталь круглая 8 Ст3сп ГОСТ 2590-2006</t>
  </si>
  <si>
    <t>Сталь полосовая 4х25 Ст3сп ГОСТ 103-2006</t>
  </si>
  <si>
    <t>Сталь угловая 100х100х10 Grade A</t>
  </si>
  <si>
    <t xml:space="preserve">Сталь угловая 100х63х6 Grade A </t>
  </si>
  <si>
    <t>Сталь угловая 180х180х11 Grade A</t>
  </si>
  <si>
    <t>Сталь угловая 200х125х12 Grade A</t>
  </si>
  <si>
    <t>Сталь угловая 32х32х4 А ГОСТ 8509-93</t>
  </si>
  <si>
    <t>Труба 1 1/2" 48,3х10,1 ASTM A53B/A106B</t>
  </si>
  <si>
    <t>Труба 1 1/2" 48,3х7,1 ASTM A53B/A106B</t>
  </si>
  <si>
    <t>Труба 1 1/2" 48,3х8,0 P235GH</t>
  </si>
  <si>
    <t>Труба 1 1/2" Sch40 48,3х3,68  ASTM A106 Gr.B</t>
  </si>
  <si>
    <t>Труба 1/2" Sch80 21,3х3,73  ASTM A106 Gr.B</t>
  </si>
  <si>
    <t>Труба 102х14 10 ГОСТ 8734-75</t>
  </si>
  <si>
    <t>Труба 114,3х6,3 S235JRH  EN 10219.1-2006</t>
  </si>
  <si>
    <t>Труба 114,3х6,3 S355J2H  EN 10210-1.2006</t>
  </si>
  <si>
    <t>Труба 114,3х7,1 STD ASTM A672</t>
  </si>
  <si>
    <t>Труба 141,3х6,55 STD ASTM A672</t>
  </si>
  <si>
    <t>Труба 15х2,8 ст3  ГОСТ 3262-75</t>
  </si>
  <si>
    <t>Труба 168,3х12,5  S355J2H  EN 10210-1.2006</t>
  </si>
  <si>
    <t>Труба 2 1/2" 73,0х14,0 ASTM A53B/A106B</t>
  </si>
  <si>
    <t>Труба 2 1/2" 73,0х5,1 DIN2448 St.37.0</t>
  </si>
  <si>
    <t>Труба 2 1/2" 73,0х5,16 ASTM A53B/A106B</t>
  </si>
  <si>
    <t>Труба 2 1/2" 73,0х7,0 ASTM A53B/A106B</t>
  </si>
  <si>
    <t>Труба 2 1/2" 73,0х9,53 ASTM A53B/A106B</t>
  </si>
  <si>
    <t>Труба 2 1/2" 76,1х5,0 DIN2448 P235GH</t>
  </si>
  <si>
    <t>Труба 2" 60,3х3,9 DIN2448 St.37.0</t>
  </si>
  <si>
    <t>Труба 2" 60,3х8,7 ASTM A53B/A106B</t>
  </si>
  <si>
    <t>Труба 2" XS 60,3х5,54  API 5L Gr.B</t>
  </si>
  <si>
    <t>Труба 25х4 20 ГОСТ 8734-75</t>
  </si>
  <si>
    <t>Труба 3" (88,9х5,49) STD ASTM A672</t>
  </si>
  <si>
    <t>Труба 3" 88,9х5,5 DIN2448 St.37.0</t>
  </si>
  <si>
    <t>Труба 3" 88,9х7,62 ASTM A53B/A106B</t>
  </si>
  <si>
    <t>Труба 3/4" Sch40 26,7х2,87  ASTM A106 Gr.B</t>
  </si>
  <si>
    <t>Труба 32х3 20 ГОСТ 8734-75</t>
  </si>
  <si>
    <t>Труба 4" 114,3х11,13 ASTM A53B/A106B</t>
  </si>
  <si>
    <t>Труба 4" 114,3х11,3 ASTM A53B/A106B</t>
  </si>
  <si>
    <t>Труба 4" 114,3х13,49 ASTM A234 WPB</t>
  </si>
  <si>
    <t>Труба 4" 114,3х13,49 ASTM A53B/A106B</t>
  </si>
  <si>
    <t>Труба 4" 114,3х6,0 ASTM A53B/A106B</t>
  </si>
  <si>
    <t>Труба 4" 114,3х8,6 ASTM A53B/A106B</t>
  </si>
  <si>
    <t xml:space="preserve">Труба 40х3,5  ГОСТ 3262-75  </t>
  </si>
  <si>
    <t>Труба 5" 139,7х6,3  P235GH</t>
  </si>
  <si>
    <t>Труба 5" 141,3х11,0 ASTM A53B/A106B</t>
  </si>
  <si>
    <t>Труба 5" 141,3х12,7 ASTM A53B/A106B</t>
  </si>
  <si>
    <t>Труба 5" 141,3х6,6 ASTM A53B/A106B</t>
  </si>
  <si>
    <t>Труба 57х3 В10 ГОСТ 8734-75</t>
  </si>
  <si>
    <t>Труба 6" (168,3х7,11) STD ASTM A672</t>
  </si>
  <si>
    <t>Труба 6" 168,3х10,97 ASTM A53B/A106B</t>
  </si>
  <si>
    <t>Труба 6" 168,3х4,5 P235GH</t>
  </si>
  <si>
    <t>Труба 6" 168,3х6,3 P235GH</t>
  </si>
  <si>
    <t>Труба 8" (219,1х6,35) Sch20 ASTM A672</t>
  </si>
  <si>
    <t>Труба бесшовная 114х10 В10 ГОСТ 8732-78</t>
  </si>
  <si>
    <t>Труба бесшовная 140х10 В10 ГОСТ 8732-78</t>
  </si>
  <si>
    <t>Труба бесшовная 180х18 В20 ГОСТ 8732-78</t>
  </si>
  <si>
    <t xml:space="preserve">Труба бесшовная 38х4 В10 ГОСТ 8732-78 </t>
  </si>
  <si>
    <t xml:space="preserve">Труба бесшовная 48,3х8 В10 ГОСТ 8732-78  </t>
  </si>
  <si>
    <t xml:space="preserve">Труба бесшовная 50х4 20 ГОСТ 8732-78  </t>
  </si>
  <si>
    <t>Труба бесшовная 57х3 10 ГОСТ 8732-78</t>
  </si>
  <si>
    <t>Труба бесшовная 60х6 В20 ГОСТ 8732-78</t>
  </si>
  <si>
    <t>Труба бесшовная 63,5х6 10 ГОСТ 8732-78</t>
  </si>
  <si>
    <t xml:space="preserve">Труба бесшовная 76х10 В10 ГОСТ 8732-78 </t>
  </si>
  <si>
    <t xml:space="preserve">Труба бесшовная 76х8 В10 ГОСТ 8732-78  </t>
  </si>
  <si>
    <t>Труба бесшовная 83х8 20 ГОСТ 8732-78</t>
  </si>
  <si>
    <t xml:space="preserve">Труба бесшовная 89х11 20 ГОСТ 8732-78  </t>
  </si>
  <si>
    <t xml:space="preserve">Труба бесшовная 89х7 10 ГОСТ 8732-78  </t>
  </si>
  <si>
    <t xml:space="preserve">Труба квадратная 140х140х10 grade A  </t>
  </si>
  <si>
    <t xml:space="preserve">Труба квадратная 80х80х8 Grade A </t>
  </si>
  <si>
    <t>Труба квадратная 80х80х8 Grade S355J2H</t>
  </si>
  <si>
    <t xml:space="preserve">Труба профильная 120х80х8 Grade A </t>
  </si>
  <si>
    <t>Труба профильная 120х80х8 Grade S355J2H</t>
  </si>
  <si>
    <t>Швеллер 12У Ст3сп ГОСТ 8240-97</t>
  </si>
  <si>
    <t>Швеллер 16У Ст3сп ГОСТ 8240-97</t>
  </si>
  <si>
    <t xml:space="preserve">Швеллер 20П Ст3сп ГОСТ 8240-97  </t>
  </si>
  <si>
    <t>Сталь круглая 40 Ст3сп ГОСТ 2590-2006</t>
  </si>
  <si>
    <t>Сталь круглая 50 Ст3сп ГОСТ 2590-2006</t>
  </si>
  <si>
    <t xml:space="preserve">Сталь угловая 40х40х4 ВСт3сп2 ГОСТ 8509-93  </t>
  </si>
  <si>
    <t xml:space="preserve">Труба 42х3 20 ГОСТ 8734-75  </t>
  </si>
  <si>
    <t xml:space="preserve">Труба 48х4 20 ГОСТ 8734-75  </t>
  </si>
  <si>
    <t xml:space="preserve">Труба бесшовная 76х3 10 ГОСТ 8732-78  </t>
  </si>
  <si>
    <t>Полособульб 20а РС D32 ГОСТ 21937-76</t>
  </si>
  <si>
    <t xml:space="preserve">Сталь угловая 125х125х8 Ст3 ГОСТ 8509-93  </t>
  </si>
  <si>
    <t>Полособульб 22а РС A32 ГОСТ 21937-76</t>
  </si>
  <si>
    <t>Сталь круглая 12 ABS-S355J0</t>
  </si>
  <si>
    <t>Труба 2 1/2" Sch80 73,0х7,01  ASTM A106 Gr.B</t>
  </si>
  <si>
    <t>Труба 3/8" Sch40 17,1х2,31 ASTM A106 Gr.B</t>
  </si>
  <si>
    <t>Труба 5" Sch80 141,3х9,53  ASTM A106 Gr.B</t>
  </si>
  <si>
    <t>Труба 57х5 Ст3 ГОСТ 8734-75</t>
  </si>
  <si>
    <t xml:space="preserve">Труба бесшовная 114х10 20 ГОСТ 8732-78  </t>
  </si>
  <si>
    <t>Труба бесшовная 89х10 10 ГОСТ 8732-78</t>
  </si>
  <si>
    <t>Труба бесшовная 89х7 20 ГОСТ 8732-78</t>
  </si>
  <si>
    <t>Труба квадратная SHS 100х100х6,3 S355J2H</t>
  </si>
  <si>
    <t>Труба профильная RHS 200х100х12,5 Grade S355J2H</t>
  </si>
  <si>
    <t xml:space="preserve">Швеллер 14П Ст3сп/пс ГОСТ8240-97  </t>
  </si>
  <si>
    <t>Швеллер UPN 200  ABS-S355J2</t>
  </si>
  <si>
    <t xml:space="preserve">Арматура 16 А-I (А240) ГОСТ 5781-82  </t>
  </si>
  <si>
    <t xml:space="preserve">Сталь круглая 100 12Х18Н9Т ГОСТ 5949-75  </t>
  </si>
  <si>
    <t>Сталь круглая 200 Ст3сп ГОСТ 2590-2006</t>
  </si>
  <si>
    <t>Сталь полосовая 10х100 Grade S275</t>
  </si>
  <si>
    <t>Сталь полосовая 4х25 Ст3 ГОСТ 103-2006 оцинков.</t>
  </si>
  <si>
    <t>Сталь полосовая 4х50 Ст3сп ГОСТ 103-2006</t>
  </si>
  <si>
    <t>Сталь полосовая 6х50 S275JR</t>
  </si>
  <si>
    <t xml:space="preserve">Труба 16х2 В10 ГОСТ 8734-75  </t>
  </si>
  <si>
    <t xml:space="preserve">Труба 18х3 В10 ГОСТ 8734-75  </t>
  </si>
  <si>
    <t>Труба 3" Sch40 88,9х5,49  ASTM A106 Gr.B оцинкованная</t>
  </si>
  <si>
    <t xml:space="preserve">Труба 42х3,5  ГОСТ 8734-75  </t>
  </si>
  <si>
    <t xml:space="preserve">Труба 48х4 В10 ГОСТ 8734-75  </t>
  </si>
  <si>
    <t>Труба 8" 219,1х8,74 ASTM A106B Gr.A</t>
  </si>
  <si>
    <t xml:space="preserve">Труба бесшовная 168х12 В10 ГОСТ 8732-78  </t>
  </si>
  <si>
    <t xml:space="preserve">Труба бесшовная 219х20 10 ГОСТ 8732-78  </t>
  </si>
  <si>
    <t xml:space="preserve">Труба бесшовная 325х10 В10 ГОСТ 8732-78 </t>
  </si>
  <si>
    <t xml:space="preserve">Труба бесшовная 32х4 10 ГОСТ 8732-78  </t>
  </si>
  <si>
    <t xml:space="preserve">Арматура 14 А-I (А240) ГОСТ 5781-82  </t>
  </si>
  <si>
    <t xml:space="preserve">Балка двутавровая катанная 16Б1 09Г2С ГОСТ 26020-83  </t>
  </si>
  <si>
    <t>Лента стальная 3х30 БСт3сп ГОСТ 6009-74</t>
  </si>
  <si>
    <t xml:space="preserve">Полособульб 10 РС D32 ГОСТ 21937-76 </t>
  </si>
  <si>
    <t xml:space="preserve">Сталь квадратная 20 Ст3сп ГОСТ 2591-2006  </t>
  </si>
  <si>
    <t>Сталь квадратная 40 20 ГОСТ 2591-88</t>
  </si>
  <si>
    <t>Сталь круглая 10 20 ГОСТ 2590-2006</t>
  </si>
  <si>
    <t>Сталь круглая 110 35 ГОСТ 2590-2006</t>
  </si>
  <si>
    <t>Сталь круглая 12 20 ГОСТ 2590-2006</t>
  </si>
  <si>
    <t>Сталь круглая 12 Ст3сп ГОСТ 2590-2006</t>
  </si>
  <si>
    <t>Сталь круглая 22 35 ГОСТ 2590-2006</t>
  </si>
  <si>
    <t>Сталь круглая 36 20 ГОСТ 2590-2006</t>
  </si>
  <si>
    <t xml:space="preserve">Сталь угловая 32х32х4 Ст3 ГОСТ 8509-93  </t>
  </si>
  <si>
    <t>Труба 12" (323,8х12,7) XS ASTM A106 Gr.B</t>
  </si>
  <si>
    <t>Труба 14х2,5 20 ГОСТ 8734-75</t>
  </si>
  <si>
    <t>Труба 22х4 20 ГОСТ 8734-75</t>
  </si>
  <si>
    <t>Труба 25х3 20 ГОСТ 8734-75</t>
  </si>
  <si>
    <t>Труба 3" 88,9х5,5 ASTM A53B/A106B</t>
  </si>
  <si>
    <t xml:space="preserve">Труба 32х5 В20 ГОСТ 8734-75 </t>
  </si>
  <si>
    <t>Труба 35х2 20  ГОСТ 8734-75</t>
  </si>
  <si>
    <t>Труба 4" STD 114,3х6,02  ASTM A106 Gr.B</t>
  </si>
  <si>
    <t>Труба 45х3 20 ГОСТ 8734-75</t>
  </si>
  <si>
    <t>Труба 45х6 В20 ГОСТ 8734-75</t>
  </si>
  <si>
    <t>Труба 48х4 20 ГОСТ 8734-75 оцинков.</t>
  </si>
  <si>
    <t>Труба 60х5 20 ГОСТ 8734-75 оцинков.</t>
  </si>
  <si>
    <t xml:space="preserve">Труба 65х4,5  ГОСТ 3262-75  </t>
  </si>
  <si>
    <t>Труба 76х3 10 ГОСТ 8734-75</t>
  </si>
  <si>
    <t>Труба 76х4 В10 ГОСТ 8734-75</t>
  </si>
  <si>
    <t>Труба 8" 219,1х6,35 ASTM A53B/A106B</t>
  </si>
  <si>
    <t xml:space="preserve">Труба бесшовная 1" (33,4х3,38) STD A333 Gr 6 ASTM ASME B36.10M </t>
  </si>
  <si>
    <t xml:space="preserve">Труба бесшовная 1" (33,4х4,55) Sch80 A333 Gr 6 ASTM ASME B36.10M </t>
  </si>
  <si>
    <t xml:space="preserve">Труба бесшовная 1/2" (21,3х4,78) Sch160 A333 Gr6 ASTM ASME B36.10M </t>
  </si>
  <si>
    <t xml:space="preserve">Труба бесшовная 108х10 В10 ГОСТ 8732-78  </t>
  </si>
  <si>
    <t>Труба бесшовная 114х7 20 ГОСТ 8732-78</t>
  </si>
  <si>
    <t xml:space="preserve">Труба бесшовная 114х9 20 ГОСТ 8732-78  </t>
  </si>
  <si>
    <t xml:space="preserve">Труба бесшовная 12" (323,8х17,48) Sch80 A333 Gr 6 ASTM ASME B36.10M </t>
  </si>
  <si>
    <t xml:space="preserve">Труба бесшовная 133х12 В20 ГОСТ 8732-78 </t>
  </si>
  <si>
    <t>Труба бесшовная 133х6 20 ГОСТ 8732-78</t>
  </si>
  <si>
    <t>Труба бесшовная 133х9 20 ГОСТ 8732-78</t>
  </si>
  <si>
    <t>Труба бесшовная 159х9 В20 ГОСТ 8732-78</t>
  </si>
  <si>
    <t xml:space="preserve">Труба бесшовная 168х5 20 ГОСТ 8732-78 </t>
  </si>
  <si>
    <t xml:space="preserve">Труба бесшовная 2" (60,3х8,74) Sch160 A333 Gr 6 ASTM ASME B36.10M </t>
  </si>
  <si>
    <t xml:space="preserve">Труба бесшовная 219х14 20 ГОСТ 8732-78  </t>
  </si>
  <si>
    <t xml:space="preserve">Труба бесшовная 22х3  ГОСТ 8732-78  </t>
  </si>
  <si>
    <t>Труба бесшовная 245х8 09Г2С ГОСТ 8732-78</t>
  </si>
  <si>
    <t xml:space="preserve">Труба бесшовная 3" (88,9х5,49) STD A333 Gr 6 ASTM ASME B36.10M </t>
  </si>
  <si>
    <t xml:space="preserve">Труба бесшовная 325х16 В20 ГОСТ 8732-78 </t>
  </si>
  <si>
    <t xml:space="preserve">Труба бесшовная 38х3  ГОСТ 8732-78  </t>
  </si>
  <si>
    <t>Труба бесшовная 4" (114,3х6,02) STD/Sch40 ASTM A333 Gr 6 ASME B36.10M</t>
  </si>
  <si>
    <t xml:space="preserve">Труба бесшовная 42х6 10 ГОСТ 8732-78  </t>
  </si>
  <si>
    <t xml:space="preserve">Труба бесшовная 60х11 В20 ГОСТ 8732-78  </t>
  </si>
  <si>
    <t>Труба бесшовная 76х5 20 ГОСТ 8732-78 оцинков.</t>
  </si>
  <si>
    <t xml:space="preserve">Труба бесшовная 8" (219,1х8,18) Sch40 A333 Gr 6 ASTM ASME B36.10M </t>
  </si>
  <si>
    <t>Труба бесшовная 89х10 20  ГОСТ 8732-78</t>
  </si>
  <si>
    <t>Труба квадратная 100х100х6 В10 ГОСТ 30245-2003</t>
  </si>
  <si>
    <t>Труба насосно-компрессорная 73х5,5-Д-А  ГОСТ 633-80</t>
  </si>
  <si>
    <t xml:space="preserve">Трубы оцинкованные 20х2,8  ГОСТ 3262-75  </t>
  </si>
  <si>
    <t>Трубы оцинкованные 40х3,5 ГОСТ 3262-75</t>
  </si>
  <si>
    <t>Трубы оцинкованные 65х4 ГОСТ 3262-75</t>
  </si>
  <si>
    <t xml:space="preserve">Швеллер 10П Ст3сп ГОСТ 8240-97  </t>
  </si>
  <si>
    <t xml:space="preserve">Швеллер 20У 09Г2С ГОСТ 8240-97  </t>
  </si>
  <si>
    <t>Швеллер 20У Ст3сп ГОСТ 8240-97</t>
  </si>
  <si>
    <t xml:space="preserve">Швеллер 22У 09Г2С ГОСТ 8240-97 </t>
  </si>
  <si>
    <t xml:space="preserve">Металлолом     </t>
  </si>
  <si>
    <t>Полособульб несимметричный НР140х8 А EN 10067 (DIN 1019)</t>
  </si>
  <si>
    <t>Сталь круглая 50 Ст3 ГОСТ 2590-2006</t>
  </si>
  <si>
    <t>Сталь круглая 80 20 ГОСТ 2590-2006</t>
  </si>
  <si>
    <t>Сталь угловая 100х65х9 Grade A</t>
  </si>
  <si>
    <t>Сталь угловая 100х75х8 Grade A</t>
  </si>
  <si>
    <t>Сталь угловая 140х90х8 Grade A</t>
  </si>
  <si>
    <t>Труба бесшовная 102х12 ГОСТ 8732-78</t>
  </si>
  <si>
    <t xml:space="preserve">Труба 1020х10 Ст3сп ГОСТ 10704-91 </t>
  </si>
  <si>
    <t>Балка двутавровая HEB800 L=18м  EN 10025-2.2004</t>
  </si>
  <si>
    <t>Балка двутавровая IPE500  L=10м  EN 10025-2.2004</t>
  </si>
  <si>
    <t>Балка двутавровая UB 254х146х37 S355JR</t>
  </si>
  <si>
    <t>Полособульб 14б РС D32 ГОСТ 21937-76</t>
  </si>
  <si>
    <t>Полособульб 14б РС D36 ГОСТ 21937-76</t>
  </si>
  <si>
    <t xml:space="preserve">Сталь угловая 50х50х5 ВСт3сп2 ГОСТ 8509-93  </t>
  </si>
  <si>
    <t>Труба 1219,0х25,4 S355NL  EN 10025-3.2004</t>
  </si>
  <si>
    <t>Труба 168,3х10,0  S355J2H  EN 10210-1.2006</t>
  </si>
  <si>
    <t>Труба 323,8х19,05 S355J2H  EN 10210-1.2006</t>
  </si>
  <si>
    <t>Труба 323,9х15,88 S355J2H  EN 10210-1.2006</t>
  </si>
  <si>
    <t>Труба 508,8х26,2 S355NL  EN 10025-3.2004</t>
  </si>
  <si>
    <t>Труба 711,0х25,4 S355NL  EN 10025-3.2004</t>
  </si>
  <si>
    <t>Труба 8" Sch80 219,1х12,7  ASTM A106 Gr.B</t>
  </si>
  <si>
    <t xml:space="preserve">Труба бесшовная 299х12 10 ГОСТ 8732-78   </t>
  </si>
  <si>
    <t>Труба бесшовная 325х18 20 ГОСТ 8732-78</t>
  </si>
  <si>
    <t xml:space="preserve">Труба бесшовная 325х15 В10 ГОСТ 8732-78 </t>
  </si>
  <si>
    <t xml:space="preserve">Балка двутавровая 14 Ст3 ГОСТ 8239-89  </t>
  </si>
  <si>
    <t xml:space="preserve">Балка двутавровая 30 Ст3сп ГОСТ 8239-89  </t>
  </si>
  <si>
    <t>Балка двутавровая 30М 09Г2С ГОСТ 19425-74</t>
  </si>
  <si>
    <t>Балка двутавровая 45М Ст3пс ГОСТ 19425-74</t>
  </si>
  <si>
    <t>Балка двутавровая HEA220 S355J2  EN 10025-2.2004</t>
  </si>
  <si>
    <t>Балка двутавровая катанная 25Б2 09Г2С СТО АСЧМ 20-93</t>
  </si>
  <si>
    <t xml:space="preserve">Балка двутавровая катанная 30Б1 С245/С255 СТО АСЧМ 20-93 </t>
  </si>
  <si>
    <t>Балка двутавровая катанная 45Б1 С345-09Г2С-12св СТО АСЧМ 20-93</t>
  </si>
  <si>
    <t>Балка двутавровая катанная 60Б2 С345-09Г2С-12св СТО АСЧМ 20-93</t>
  </si>
  <si>
    <t>Балка двутавровая катанная 70Ш3 С345-09Г2С-12св СТО АСЧМ 20-93</t>
  </si>
  <si>
    <t>Монтажный крюк (большой) под швеллер 10У</t>
  </si>
  <si>
    <t>Монтажный крюк (большой) под швеллер 12У</t>
  </si>
  <si>
    <t>Монтажный крюк (большой) под швеллер 16У</t>
  </si>
  <si>
    <t>Монтажный крюк (большой) под швеллер UPN 140 / 14У</t>
  </si>
  <si>
    <t xml:space="preserve">Полособульб 10 РС А  ГОСТ 21937-76 </t>
  </si>
  <si>
    <t xml:space="preserve">Полособульб 12 РС D32 ГОСТ 21937-76 </t>
  </si>
  <si>
    <t xml:space="preserve">Полособульб 12 РС D40 ГОСТ 21937-76 </t>
  </si>
  <si>
    <t>Полособульб 16а РС D36 ГОСТ 21937-76</t>
  </si>
  <si>
    <t>Полособульб 16а РС D40 ГОСТ 21937-76</t>
  </si>
  <si>
    <t>Полособульб 18б РС D32 ГОСТ 21937-76</t>
  </si>
  <si>
    <t>Полособульб 22а РС D32 ГОСТ 21937-76</t>
  </si>
  <si>
    <t>Полособульб 22а РС D36 ГОСТ 21937-76</t>
  </si>
  <si>
    <t xml:space="preserve">Полособульб 24б РС E36 ГОСТ 21937-76 </t>
  </si>
  <si>
    <t xml:space="preserve">Сварной решетчатый настил 1410х820 SP 34х100/40х5 SR4 Zn </t>
  </si>
  <si>
    <t xml:space="preserve">Сварной решетчатый настил 1470х300 SP 34х100/40х5 SR4 Zn </t>
  </si>
  <si>
    <t xml:space="preserve">Сварной решетчатый настил 1490х1000 SP 34х100/40х5 SR4 Zn </t>
  </si>
  <si>
    <t xml:space="preserve">Сварной решетчатый настил 1970х310 SP 34х100/40х5 SR4 Zn </t>
  </si>
  <si>
    <t xml:space="preserve">Сварной решетчатый настил 1985х1000 SP 34х100/40х5 SR4 Zn </t>
  </si>
  <si>
    <t xml:space="preserve">Сварной решетчатый настил 850х290 SP 34х100/40х5 SR4 Zn </t>
  </si>
  <si>
    <t xml:space="preserve">Сварной решетчатый настил SP "П" 34х76/30х5 (SP/S4) Zn   </t>
  </si>
  <si>
    <t xml:space="preserve">Сварной решетчатый настил SP 34х76/30х3 S4 Zn   </t>
  </si>
  <si>
    <t>Сталь угловая 100х100х7 Ст3 ГОСТ 8509-93</t>
  </si>
  <si>
    <t xml:space="preserve">Сталь угловая 160х160х10 Ст3 ГОСТ 8509-93  </t>
  </si>
  <si>
    <t>Сталь угловая 20х20х3 Ст3сп ГОСТ 8509-93</t>
  </si>
  <si>
    <t>Сталь угловая 32х32х3 ВСт3сп ГОСТ 8509-93</t>
  </si>
  <si>
    <t xml:space="preserve">Сталь угловая 45х45х4 Ст3 ГОСТ 8509-93  </t>
  </si>
  <si>
    <t xml:space="preserve">Сталь угловая 63х63х6 Ст3сп ГОСТ 8509-93  </t>
  </si>
  <si>
    <t>Сталь угловая 75х50х6 ВСт3сп ГОСТ 8510-93</t>
  </si>
  <si>
    <t>Сталь угловая 80х80х6 Ст3 ГОСТ 8905-93</t>
  </si>
  <si>
    <t>Ступенька 900х240 SP П 34х38/30х3 S4 Zn</t>
  </si>
  <si>
    <t>Труба 12" (323,8х9,53) STD ASTM A106 Gr.B</t>
  </si>
  <si>
    <t>Труба 16" (406,4х12,7) XS ASTM A106 Gr.B</t>
  </si>
  <si>
    <t>Труба 16" (406,4х21,44) Sch80 ASTM A53 Gr.B</t>
  </si>
  <si>
    <t>Труба 16" (406,4х9,53) STD ASTM A106 Gr.B</t>
  </si>
  <si>
    <t>Труба 20" 508,0х12,7 ASTM A53B/A106B</t>
  </si>
  <si>
    <t>Труба 24" XS 610,0х12,7  ASTM A106 Gr.B</t>
  </si>
  <si>
    <t>Труба 406,4х19.05 S355J2H  EN 10210-1.2006</t>
  </si>
  <si>
    <t>Труба 610,0х25,4 S355NL  EN 10025-3.2004</t>
  </si>
  <si>
    <t xml:space="preserve">Труба бесшовная 12" (323,8х12,7) XS A333 Gr 6 ASTM ASME B36.10M </t>
  </si>
  <si>
    <t xml:space="preserve">Труба бесшовная 20" (508,0х26,19) Sch80 A333 Gr 6 ASTM ASME B36.10M </t>
  </si>
  <si>
    <t>Труба бесшовная 325х12 20Х ГОСТ 8732-78</t>
  </si>
  <si>
    <t xml:space="preserve">Труба бесшовная 377х14 20 ГОСТ 8732-78 </t>
  </si>
  <si>
    <t xml:space="preserve">Труба бесшовная 426х9 20 ГОСТ 8732-78  </t>
  </si>
  <si>
    <t xml:space="preserve">Труба бесшовная 530х14 20 ГОСТ 8732-78  </t>
  </si>
  <si>
    <t>Труба бесшовная 630х14 20 ГОСТ 8732-78</t>
  </si>
  <si>
    <t>Труба квадратная SHS 50х50х6,3 S355J2H</t>
  </si>
  <si>
    <t>Труба сварная 1020х28 РС E36Z35-N  ГОСТ Р 52927-2008</t>
  </si>
  <si>
    <t>Труба сварная 1830х30 РС E36Z35-N  ГОСТ Р 52927-2008</t>
  </si>
  <si>
    <t>Труба сварная 2134х40 РС Е40Z35-N  ГОСТ Р 52927-2008</t>
  </si>
  <si>
    <t>Труба сварная 530х30 РС Е40-N  ГОСТ Р 52927-2008</t>
  </si>
  <si>
    <t>Труба сварная 630х20 РС E36Z35-N  ГОСТ Р 52927-2008</t>
  </si>
  <si>
    <t xml:space="preserve">Универсальный скрепитель с прижимной скобой в комплекте    </t>
  </si>
  <si>
    <t xml:space="preserve">Швеллер 14П 09Г2С ГОСТ 8240-97  </t>
  </si>
  <si>
    <t xml:space="preserve">Швеллер 16П Ст3 ГОСТ 8240-97  </t>
  </si>
  <si>
    <t xml:space="preserve">Швеллер 16У 09Г2С ГОСТ 8240-97  </t>
  </si>
  <si>
    <t xml:space="preserve">Швеллер 24П Ст3пс5 ГОСТ 8240-97  </t>
  </si>
  <si>
    <t xml:space="preserve">Швеллер 24У 09Г2С ГОСТ 8240-97 </t>
  </si>
  <si>
    <t>Швеллер 30У Ст3сп ГОСТ 8240-97</t>
  </si>
  <si>
    <t>Швеллер UPN 80  S355J2</t>
  </si>
  <si>
    <t>Швеллер В200х80х4 Ст3сп ГОСТ 8278-83</t>
  </si>
  <si>
    <t>Сталь угловая 100х100х8 Grade A</t>
  </si>
  <si>
    <t>Труба 10" 273,0х18,26  ASTM A106 Gr.B</t>
  </si>
  <si>
    <t>Труба 10" 273,0х25,4  ASTM A106 Gr.B</t>
  </si>
  <si>
    <t>Труба 10" 273,0х6,4 ASTM A53B/A106B</t>
  </si>
  <si>
    <t>Труба 12" 323,8х10,31 ASTM A106 Gr.B</t>
  </si>
  <si>
    <t>Труба 12" 323,8х25,4 ASTM A106B</t>
  </si>
  <si>
    <t>Труба 12" 323,8х6,4 ASTM A53B/A106B</t>
  </si>
  <si>
    <t>Труба 14" 355,6х12,7 ASTM A53B/A106B</t>
  </si>
  <si>
    <t>Труба 14" 355,6х7,9 ASTM A53B/A106B</t>
  </si>
  <si>
    <t>Труба 14" 355,6х9,5 ASTM A53B/A106B</t>
  </si>
  <si>
    <t>Труба 16" 406,4х10,0 ASTM A53B/A106B</t>
  </si>
  <si>
    <t>Труба 18" 457,0х9,5 ASTM A53B/A106B</t>
  </si>
  <si>
    <t>Труба 18" Sch40 457,0х14,27  ASTM A106 Gr.B</t>
  </si>
  <si>
    <t>Труба 20" 508,0х9,3 ASTM A53B/A106B</t>
  </si>
  <si>
    <t>Труба 20" Sch60 508,0х20,62 ASTM A106 Gr.B</t>
  </si>
  <si>
    <t>Труба 219,1х18,26  ASTM A106 Gr.B</t>
  </si>
  <si>
    <t>Труба 244х8  St 35.8</t>
  </si>
  <si>
    <t>Труба 305х25 S355J2H</t>
  </si>
  <si>
    <t>Труба 508,0х6,35  ASTM A672</t>
  </si>
  <si>
    <t>Труба 8" 219,1х10,3 ASTM A53B/A106B</t>
  </si>
  <si>
    <t>Сталь угловая 75х50х6 А ГОСТ 8510-93</t>
  </si>
  <si>
    <t>Сталь угловая 75х75х8 Ст3сп ГОСТ 8509-93</t>
  </si>
  <si>
    <t>Балка двутавровая UB 152х89х16 Grade S275JR</t>
  </si>
  <si>
    <t>Балка двутавровая UB 203х102х23 S355JO</t>
  </si>
  <si>
    <t>Балка двутавровая UB 254х146х37 S275JR</t>
  </si>
  <si>
    <t>Балка двутавровая UB 356х171х67 Grade S355JR</t>
  </si>
  <si>
    <t>Балка двутавровая UB 610х229х101 S355JR</t>
  </si>
  <si>
    <t>Балка двутавровая UC 254х254х73 Grade S355JR</t>
  </si>
  <si>
    <t>Балка двутавровая UC 305х305х198 Grade S275JR</t>
  </si>
  <si>
    <t>Балка двутавровая UC 305х305х97 Grade S355JR</t>
  </si>
  <si>
    <t>Балка двутавровая W 12х10х58 Grade ASTM A588</t>
  </si>
  <si>
    <t>Балка двутавровая W 4х4х13 (100х100х20,4) Grade S275</t>
  </si>
  <si>
    <t>Балка двутавровая W 8х8х35 A ABS</t>
  </si>
  <si>
    <t>Сталь угловая 100х75х10 S275JR</t>
  </si>
  <si>
    <t>Сталь угловая 100х75х12 Grade S275JR</t>
  </si>
  <si>
    <t>Сталь угловая 100х75х9 S355J2</t>
  </si>
  <si>
    <t>Сталь угловая 120х120х8 ABS-S355J2</t>
  </si>
  <si>
    <t>Сталь угловая 150х100х10 ABS-S355J2</t>
  </si>
  <si>
    <t>Сталь угловая 150х90х10 Grade S235JR</t>
  </si>
  <si>
    <t>Сталь угловая 150х90х9 Grade S235JR</t>
  </si>
  <si>
    <t>Сталь угловая 7"х4"х3/8" A ABS</t>
  </si>
  <si>
    <t xml:space="preserve">Труба бесшовная 219х9 В20 ГОСТ 8732-78  </t>
  </si>
  <si>
    <t>Швеллер C 12х20,7 A36 ASTM</t>
  </si>
  <si>
    <t>Швеллер C 8х13,75 A ABS</t>
  </si>
  <si>
    <t>Швеллер PFC 200х75х23 Grade S275JR</t>
  </si>
  <si>
    <t>Швеллер PFC 230х75х26 S275JR</t>
  </si>
  <si>
    <t>Швеллер PFC 430х100х64 Grade S275JR</t>
  </si>
  <si>
    <t xml:space="preserve">Труба бесшовная 14" (355,6х31,75) Sch140 A333 Gr6 ASTM ASME B36.10M </t>
  </si>
  <si>
    <t xml:space="preserve">Труба бесшовная 325х12 09Г2С ГОСТ 8732-78  </t>
  </si>
  <si>
    <t xml:space="preserve">Труба бесшовная 325х14 09Г2С ГОСТ 8732-78 </t>
  </si>
  <si>
    <t xml:space="preserve">Труба бесшовная 325х20 09Г2С ГОСТ 8732-78 </t>
  </si>
  <si>
    <t xml:space="preserve">Балка двутавровая 20 09Г2С ГОСТ 8239-89 </t>
  </si>
  <si>
    <t xml:space="preserve">Балка двутавровая 24 Ст3  ГОСТ 8239-89  </t>
  </si>
  <si>
    <t>Балка двутавровая HEB260 S355J2  EN 10025-2.2004</t>
  </si>
  <si>
    <t>Балка двутавровая W 36х16,5х230 A588</t>
  </si>
  <si>
    <t>Балка двутавровая катанная 30К2 345-09Г2С-12  СТО АСЧМ 20-93</t>
  </si>
  <si>
    <t xml:space="preserve">Балка двутавровая катанная 35К2 С345-3 ГОСТ 27772-88  </t>
  </si>
  <si>
    <t>Полособульб 10 РС D36 ГОСТ 21937-76</t>
  </si>
  <si>
    <t xml:space="preserve">Полособульб 14а РС D36 ГОСТ 21937-76 </t>
  </si>
  <si>
    <t>Полособульб 16а РС А ГОСТ 21937-76</t>
  </si>
  <si>
    <t xml:space="preserve">Сталь листовая 15 Ст3 ГОСТ 19903-74  </t>
  </si>
  <si>
    <t>Сталь полосовая 10х40 S275JR</t>
  </si>
  <si>
    <t>Сталь угловая 100х75х6 A36 ABS</t>
  </si>
  <si>
    <t>Сталь угловая 120х120х8 Grade S275</t>
  </si>
  <si>
    <t>Сталь угловая 125х75х10 S275JR</t>
  </si>
  <si>
    <t>Сталь угловая 125х75х8 A ABS</t>
  </si>
  <si>
    <t>Сталь угловая 130х65х8 Grade A</t>
  </si>
  <si>
    <t>Сталь угловая 150х90х10 A ABS</t>
  </si>
  <si>
    <t>Сталь угловая 175х100х10 A ABS</t>
  </si>
  <si>
    <t>Сталь угловая 200х100х10 Grade A</t>
  </si>
  <si>
    <t>Сталь угловая 200х100х12 Grade A</t>
  </si>
  <si>
    <t>Сталь угловая 25х25х5 Grade S275</t>
  </si>
  <si>
    <t>Сталь угловая 65х65х6 Grade A</t>
  </si>
  <si>
    <t>Сталь угловая 70х70х8 Grade S275</t>
  </si>
  <si>
    <t>Сталь угловая 75х50х5 Ст3 ГОСТ 8509-93</t>
  </si>
  <si>
    <t xml:space="preserve">Сталь угловая 75х50х6 Ст3 ГОСТ 8510-93  </t>
  </si>
  <si>
    <t xml:space="preserve">Сталь угловая 75х75х8 Ст3 ГОСТ 8509-93  </t>
  </si>
  <si>
    <t xml:space="preserve">Труба 325х6 Ст3 ГОСТ 10704-91  </t>
  </si>
  <si>
    <t>Труба бесшовная 299х25 10 ГОСТ 8732-78</t>
  </si>
  <si>
    <t xml:space="preserve">Труба бесшовная 325х20 20 ГОСТ 8732-78 </t>
  </si>
  <si>
    <t>Труба квадратная 150х150х8 Ст3 ГОСТ 30245-2003</t>
  </si>
  <si>
    <t xml:space="preserve">Швеллер 10П Ст3 ГОСТ 8240-97  </t>
  </si>
  <si>
    <t xml:space="preserve">Швеллер 14У Ст3сп ГОСТ 8240-97  </t>
  </si>
  <si>
    <t>Швеллер PFC 150х75х18 Grade S275</t>
  </si>
  <si>
    <t>Швеллер PFC 260х75х28 S275JR</t>
  </si>
  <si>
    <t>Лист латунный 14 Л90 ГОСТ 2208-2007</t>
  </si>
  <si>
    <t>Проволока латунная 4 Л63 ГОСТ 1066-2015</t>
  </si>
  <si>
    <t>Труба 1 1/2" XS 48,3х5,08  API 5L Gr.B</t>
  </si>
  <si>
    <t xml:space="preserve">Труба 38,0х3,0 AISI 304 </t>
  </si>
  <si>
    <t xml:space="preserve">Труба 4" (Ду100) 108,0х3,0 UNS 7060X EEMUA 144 </t>
  </si>
  <si>
    <t>Труба 8" Sch10S 219,1х3,76 ASTM A312 TP321</t>
  </si>
  <si>
    <t xml:space="preserve">Труба медная 15х1,2 DIN 1786  </t>
  </si>
  <si>
    <t>Лист 2 АМГ5М ГОСТ 21631-76</t>
  </si>
  <si>
    <t xml:space="preserve">Лист 3 АМг5М ГОСТ 21631-76 </t>
  </si>
  <si>
    <t xml:space="preserve">Лист 5 АМг5М ГОСТ 21631-76 </t>
  </si>
  <si>
    <t>Лист алюминиевый перфорированный 1,5х1200х1500 Rv 5-8</t>
  </si>
  <si>
    <t xml:space="preserve">Лист латунный 0,3 Л63 ГОСТ 2208-2007  </t>
  </si>
  <si>
    <t>Лист латунный 1 ЛС59-1 ГОСТ 931-90 (ГОСТ 2208-2007)</t>
  </si>
  <si>
    <t>Лист латунный 16 Л90 ГОСТ 931-90 (ГОСТ 2208-2007)</t>
  </si>
  <si>
    <t>Лист латунный 2 Л90 ГОСТ 931-90 (ГОСТ 2208-2007)</t>
  </si>
  <si>
    <t>Лист латунный 2 ЛС59-1 ГОСТ 2208-2007</t>
  </si>
  <si>
    <t>Лист латунный 4 Л63 ГОСТ 931-90 (ГОСТ 2208-2007)</t>
  </si>
  <si>
    <t>Лист латунный 4 ЛС59-1 ГОСТ 931-90 (ГОСТ 2208-2007)</t>
  </si>
  <si>
    <t xml:space="preserve">Лист рифленый (квинтет) 4х1200х3000 АМг2  ГОСТ 21631-76 </t>
  </si>
  <si>
    <t>Проволока латунная 0,6 Л63 ГОСТ 1066-2015</t>
  </si>
  <si>
    <t>Проволока латунная 1 Л63 ГОСТ 1066-2015</t>
  </si>
  <si>
    <t>Прутки бронзовые круглые 100 БрО5Ц5С5  ГОСТ 613-79</t>
  </si>
  <si>
    <t>Прутки бронзовые круглые 38 БрАМц9-2 ГОСТ 1628-78</t>
  </si>
  <si>
    <t xml:space="preserve">Прутки бронзовые круглые 60 БрАЖ9-4 ГОСТ 1628-78  </t>
  </si>
  <si>
    <t xml:space="preserve">Прутки бронзовые круглые 60 БрАЖМц10-3-1.5 ГОСТ 1628-78  </t>
  </si>
  <si>
    <t>Прутки бронзовые круглые 60 БрАЖНМц9-4-4-1 ТУ48-21-249-72</t>
  </si>
  <si>
    <t>Прутки бронзовые круглые 60 БрАМц9-2 ГОСТ 1628-78</t>
  </si>
  <si>
    <t xml:space="preserve">Прутки бронзовые круглые 65 БрАЖ9-4 ГОСТ 1628-78  </t>
  </si>
  <si>
    <t xml:space="preserve">Прутки бронзовые круглые 75 БрАЖМц10-3-1.5 ГОСТ 1628-78  </t>
  </si>
  <si>
    <t>Пруток латунный круглый 25 ЛЖМц59-1-1 ГОСТ 2060-2006</t>
  </si>
  <si>
    <t>Пруток латунный круглый 80 Л90 ГОСТ 2060-2006  ТУ48-21-816-86</t>
  </si>
  <si>
    <t>Сталь круглая 20  AISI 304</t>
  </si>
  <si>
    <t>Тавр алюминиевый 25х25х2 АД31Т1</t>
  </si>
  <si>
    <t xml:space="preserve">Труба 135х5Т МНЖ5-1 ГОСТ 17217-79 </t>
  </si>
  <si>
    <t xml:space="preserve">Труба 14х2М МНЖ5-1 ГОСТ 17217-79 </t>
  </si>
  <si>
    <t>Труба 15х1,5 DIN 2391 SS</t>
  </si>
  <si>
    <t>Труба 18х2 AISI 316L "GS-Hydro"</t>
  </si>
  <si>
    <t>Труба 25х2Т МНЖ5-1 ГОСТ 17217-79</t>
  </si>
  <si>
    <t xml:space="preserve">Труба 25х3Т МНЖ5-1 ГОСТ 17217-79  </t>
  </si>
  <si>
    <t>Труба 30х3 AISI 316L "GS-Hydro"</t>
  </si>
  <si>
    <t xml:space="preserve">Труба 38х2 МНЖ5-1 ГОСТ 17217-79  </t>
  </si>
  <si>
    <t>Труба 38х3 AISI 316L "GS-Hydro"</t>
  </si>
  <si>
    <t xml:space="preserve">Труба 38х3М МНЖ5-1 ГОСТ 17217-79 </t>
  </si>
  <si>
    <t xml:space="preserve">Труба 45х2,5Т МНЖ5-1 ГОСТ 17217-79 </t>
  </si>
  <si>
    <t xml:space="preserve">Труба 45х3,5 МНЖ5-1 ГОСТ 17217-79  </t>
  </si>
  <si>
    <t xml:space="preserve">Труба 55х2,5Т МНЖ5-1 ГОСТ 17217-79  </t>
  </si>
  <si>
    <t xml:space="preserve">Труба 55х3 МНЖ5-1 ГОСТ 17217-79  </t>
  </si>
  <si>
    <t xml:space="preserve">Труба 55х4 МНЖ5-1 ГОСТ 17217-79  </t>
  </si>
  <si>
    <t>Труба 75х3Т МНЖ5-1 ГОСТ 17217-79</t>
  </si>
  <si>
    <t xml:space="preserve">Труба 75х4 МНЖ5-1 ГОСТ 17217-79  </t>
  </si>
  <si>
    <t>Труба медная 24х1,5Т М3р ГОСТ 617-2006</t>
  </si>
  <si>
    <t xml:space="preserve">Труба медная 24х2 М3р ГОСТ 617-2006  </t>
  </si>
  <si>
    <t>Труба медная 24х4 М3р ГОСТ 617-2006</t>
  </si>
  <si>
    <t xml:space="preserve">Труба медная ДКРНМ 10х2 М3р ГОСТ 617-2006  </t>
  </si>
  <si>
    <t xml:space="preserve">Труба медная ДКРНТ 14х1 М3р ГОСТ 617-2006  </t>
  </si>
  <si>
    <t xml:space="preserve">Труба медная тянутая 36х2 М3р ГОСТ 617-2006 </t>
  </si>
  <si>
    <t xml:space="preserve">Труба медная тянутая твердая Т10х2 М2 ГОСТ 617-2006  </t>
  </si>
  <si>
    <t xml:space="preserve">Труба медная тянутая твердая Т14х2 М3р ГОСТ 617-2006  </t>
  </si>
  <si>
    <t xml:space="preserve">Труба медная тянутая твердая Т22х3 М3р ГОСТ 617-2006  </t>
  </si>
  <si>
    <t xml:space="preserve">Труба металлопластиковая PEX 16х2 для горячей воды   </t>
  </si>
  <si>
    <t xml:space="preserve">Труба ПЭ80 SDR11 32х3 ГОСТ 18599-2001  </t>
  </si>
  <si>
    <t xml:space="preserve">Трубы оцинкованные 25х2,8  ГОСТ 3262-75  </t>
  </si>
  <si>
    <t xml:space="preserve">Трубы оцинкованные 40х4  ГОСТ 3262-75  </t>
  </si>
  <si>
    <t>Трубы термообработанные 22х3 08Х22Н6Т ГОСТ 9941-81</t>
  </si>
  <si>
    <t>Трубы термообработанные 28х3,5 12Х18Н10Т ГОСТ 9941-81</t>
  </si>
  <si>
    <t>Трубы термообработанные 32х4 08Х22Н6Т ГОСТ 9941-81</t>
  </si>
  <si>
    <t xml:space="preserve">Лист 0,5х1200х3000 АМг2М ГОСТ 21631-76 </t>
  </si>
  <si>
    <t xml:space="preserve">Лист 5 МНЖ5-1 ТУ48-21-176-82  </t>
  </si>
  <si>
    <t xml:space="preserve">Лист 8 АМг5 ГОСТ 21631-76 </t>
  </si>
  <si>
    <t>Лист медный 1,5 М3р ГОСТ 1173-93</t>
  </si>
  <si>
    <t xml:space="preserve">Проволока латунная 0,5 Л63 ГОСТ 1066-2015 </t>
  </si>
  <si>
    <t>Проволока латунная 6 Л63 ГОСТ 1066-2015</t>
  </si>
  <si>
    <t xml:space="preserve">Прутки бронзовые круглые 30 БрАЖ9-4 ГОСТ 1628-78  </t>
  </si>
  <si>
    <t>Сталь круглая 130 12Х18Н10Т ГОСТ 2590-2006</t>
  </si>
  <si>
    <t xml:space="preserve">Сталь круглая 140 08Х18Н10Т ГОСТ 5949-75  </t>
  </si>
  <si>
    <t>Сталь листовая 5 SS316L</t>
  </si>
  <si>
    <t>Труба 1 1/2" Sch80S 48,3х5,08  ASTM A312 TP316L</t>
  </si>
  <si>
    <t>Труба 1/2" Sch40S 21,3х2,77  ASTM A312 TP316L</t>
  </si>
  <si>
    <t>Труба 1/2" Sch80S 21,3х3,73 ASTM A312 TP316L</t>
  </si>
  <si>
    <t>Труба 105х3,5Т МНЖ5-1 ГОСТ 17217-79</t>
  </si>
  <si>
    <t>Труба 105х4,0Т МНЖ5-1 ГОСТ 17217-79</t>
  </si>
  <si>
    <t xml:space="preserve">Труба 10х1,5Т МНЖ5-1 ГОСТ 17217-79 </t>
  </si>
  <si>
    <t xml:space="preserve">Труба 10х2 МНЖ5-1 ГОСТ 17217-79 </t>
  </si>
  <si>
    <t xml:space="preserve">Труба 110х5Т МНЖ5-1 ГОСТ 17217-79  </t>
  </si>
  <si>
    <t xml:space="preserve">Труба 130х5Т МНЖ5-1 ГОСТ 17217-79 </t>
  </si>
  <si>
    <t xml:space="preserve">Труба 156х3Т МНЖ5-1 ГОСТ 17217-79  </t>
  </si>
  <si>
    <t xml:space="preserve">Труба 160х5Т МНЖ5-1 ГОСТ 17217-79 </t>
  </si>
  <si>
    <t>Труба 2" Sch40S 60,3х3,91  ASTM A312 TP316L</t>
  </si>
  <si>
    <t xml:space="preserve">Труба 210х5Т МНЖ5-1 ГОСТ 17217-79  </t>
  </si>
  <si>
    <t xml:space="preserve">Труба 22х3Т МНЖ5-1 ГОСТ 17217-79  </t>
  </si>
  <si>
    <t>Труба 258х5Т МНЖ5-1 ГОСТ 17217-79</t>
  </si>
  <si>
    <t>Труба 3" Sch40S 88,9х5,49  ASTM A312 TP316L</t>
  </si>
  <si>
    <t>Труба 3" Sch80S 88,9х7,62  ASTM A312 TP316L</t>
  </si>
  <si>
    <t>Труба 3/4" Sch40S 26,7х2,87  ASTM A312 TP316L</t>
  </si>
  <si>
    <t>Труба 3/8" 9,53х1,24 ASTM A269 316L</t>
  </si>
  <si>
    <t>Труба 32х3М МНЖ5-1 ГОСТ 17217-79</t>
  </si>
  <si>
    <t xml:space="preserve">Труба 38х2М МНЖ5-1 ГОСТ 17217-79  </t>
  </si>
  <si>
    <t>Труба 4" Sch40S 114,3х6,02  ASTM A312 TP316L</t>
  </si>
  <si>
    <t>Труба 4" Sch80S 114,3х8,56  ASTM A312 TP316L</t>
  </si>
  <si>
    <t xml:space="preserve">Труба 45х3,5Т МНЖ5-1 ГОСТ 17217-79  </t>
  </si>
  <si>
    <t xml:space="preserve">Труба 55х3Т МНЖ5-1 ГОСТ 17217-79  </t>
  </si>
  <si>
    <t>Труба 6" Sch40S 168,3х7,11 ASTM A312 TP316L</t>
  </si>
  <si>
    <t>Труба 6" Sch80S 168,3х10,97 ASTM A312 TP316L</t>
  </si>
  <si>
    <t xml:space="preserve">Труба 60х4Т МНЖ5-1 ГОСТ 17217-79  </t>
  </si>
  <si>
    <t>Труба 8" Sch40S 219,1х8,18 ASTM A312 TP316L</t>
  </si>
  <si>
    <t xml:space="preserve">Труба 80х4Т МНЖ5-1 ГОСТ 17217-79  </t>
  </si>
  <si>
    <t xml:space="preserve">Труба 85х2,5Т МНЖ5-1 ГОСТ 17217-79 </t>
  </si>
  <si>
    <t>Труба 85х3Т МНЖ5-1 ГОСТ 17217-79</t>
  </si>
  <si>
    <t xml:space="preserve">Труба 90х5Т МНЖ5-1 ГОСТ 17217-79  </t>
  </si>
  <si>
    <t xml:space="preserve">Труба круглая 38х3 АМг5 ГОСТ 18482-79 </t>
  </si>
  <si>
    <t xml:space="preserve">Трубы оцинкованные 100х4,5  ГОСТ 3262-75  </t>
  </si>
  <si>
    <t xml:space="preserve">Трубы оцинкованные 15х2,8  ГОСТ 3262-75 </t>
  </si>
  <si>
    <t xml:space="preserve">Трубы оцинкованные 15х3,2  ГОСТ 3262-75  </t>
  </si>
  <si>
    <t xml:space="preserve">Трубы оцинкованные 20х3,2  ГОСТ 3262-75  </t>
  </si>
  <si>
    <t xml:space="preserve">Трубы оцинкованные 25х3,2  ГОСТ 3262-75  </t>
  </si>
  <si>
    <t xml:space="preserve">Трубы оцинкованные 32х3,2  ГОСТ 3262-75  </t>
  </si>
  <si>
    <t>Трубы оцинкованные 80х4,5  ГОСТ 3262-75</t>
  </si>
  <si>
    <t>Трубы термообработанные 10х2,5 08Х18Н10Т  ГОСТ 9941-81</t>
  </si>
  <si>
    <t>Трубы термообработанные 114х6 08Х18Н10Т ГОСТ 9941-81</t>
  </si>
  <si>
    <t>Трубы термообработанные 25х3 08Х18Н10Т ГОСТ 9941-81</t>
  </si>
  <si>
    <t>Трубы термообработанные 28х5 08Х18Н10Т ГОСТ 9941-81</t>
  </si>
  <si>
    <t xml:space="preserve">Трубы термообработанные 32х3,5 08Х18Н10Т ГОСТ 9941-81  </t>
  </si>
  <si>
    <t xml:space="preserve">Трубы термообработанные 32х5,5 08Х18Н10Т ГОСТ 9941-81  </t>
  </si>
  <si>
    <t>Трубы термообработанные 38х3 12Х18Н10Т ГОСТ 9941-81</t>
  </si>
  <si>
    <t xml:space="preserve">Трубы термообработанные 38х5 12Х18Н10Т ГОСТ 9941-81  </t>
  </si>
  <si>
    <t>Трубы термообработанные 42х5 08Х18Н10Т ГОСТ 9941-81</t>
  </si>
  <si>
    <t>Трубы термообработанные 45х3 12Х18Н10Т  ГОСТ 9941-81</t>
  </si>
  <si>
    <t>Трубы термообработанные 45х5 08Х18Н10Т ГОСТ 9941-81</t>
  </si>
  <si>
    <t>Трубы термообработанные 45х6 08Х18Н10Т ГОСТ 9941-81</t>
  </si>
  <si>
    <t>Трубы термообработанные 48х4 08Х18Н10Т ГОСТ 9941-81</t>
  </si>
  <si>
    <t>Трубы термообработанные 48х5 08Х18Н10Т ГОСТ 9941-81</t>
  </si>
  <si>
    <t>Трубы термообработанные 48х8 08Х18Н10Т ГОСТ 9941-81</t>
  </si>
  <si>
    <t>Трубы термообработанные 57х4 08Х18Н10Т ГОСТ 9941-81</t>
  </si>
  <si>
    <t>Трубы термообработанные 57х5 08Х18Н10Т ГОСТ 9941-81</t>
  </si>
  <si>
    <t>Трубы термообработанные 60х4 08Х18Н10Т ГОСТ 9941-81</t>
  </si>
  <si>
    <t>Трубы термообработанные 60х5 08Х18Н10Т ГОСТ 9941-81</t>
  </si>
  <si>
    <t>Трубы термообработанные 60х5 10Х17Н13М2Т ГОСТ 9941-81</t>
  </si>
  <si>
    <t>Трубы термообработанные 65х8 08Х18Н10Т ГОСТ 9941-81</t>
  </si>
  <si>
    <t>Трубы термообработанные 65х8,5 08Х18Н10Т ГОСТ 9941-81</t>
  </si>
  <si>
    <t>Трубы термообработанные 73х7 08Х18Н10Т ГОСТ 9941-81</t>
  </si>
  <si>
    <t>Трубы термообработанные 89х5 08Х18Н10Т ГОСТ 9941-81</t>
  </si>
  <si>
    <t>Трубы термообработанные 89х5 12Х18Н10ТГОСТ 9941-81</t>
  </si>
  <si>
    <t xml:space="preserve">Трубы тремообработанные 32х3 08Х18Н10Т ГОСТ 9941-81 </t>
  </si>
  <si>
    <t>Сталь листовая 0,8 AISI 304</t>
  </si>
  <si>
    <t>Труба 1 1/4" 42,2х3,6 ASTM A53B/A106B</t>
  </si>
  <si>
    <t>Труба 1 1/4" 42,2х6,4 ASTM A53/A106 Gr.B</t>
  </si>
  <si>
    <t>Труба 1/4" Sch10S 13,7х1,65  AISI 316L</t>
  </si>
  <si>
    <t>Труба 1/4" XS 13,7х3,02  ASTM A106</t>
  </si>
  <si>
    <t>Труба 10,0х1,0 WNr 1.4571</t>
  </si>
  <si>
    <t>Труба 12х1,0 SS AISI 316L</t>
  </si>
  <si>
    <t>Труба 12х1,5 DIN 2391 SS</t>
  </si>
  <si>
    <t>Труба 141,3х3,4 AISI 316L</t>
  </si>
  <si>
    <t xml:space="preserve">Труба 14х2 В10 ГОСТ 8734-75  </t>
  </si>
  <si>
    <t>Труба 159,0х3,0 NS2504 CuNi</t>
  </si>
  <si>
    <t>Труба 18х1,2 DIN 2391 St</t>
  </si>
  <si>
    <t>Труба 18х1,5 DIN 2391 St.37.4 Zn</t>
  </si>
  <si>
    <t>Труба 20х2,0 DIN 2391 St.52.4 Zn</t>
  </si>
  <si>
    <t xml:space="preserve">Труба 219,1х3,76 AISI 316L   </t>
  </si>
  <si>
    <t xml:space="preserve">Труба 22х2 AISI 316L "GS-Hydro"   </t>
  </si>
  <si>
    <t>Труба 28х2,0 DIN 2391 SS</t>
  </si>
  <si>
    <t>Труба 28х2,0 DIN 2391 St.37.4 Zn</t>
  </si>
  <si>
    <t>Труба 3/4" 26,7х2,9 ASTM A53B/A106B</t>
  </si>
  <si>
    <t>Труба 30х2 DIN 2391 St.37.4 Zn</t>
  </si>
  <si>
    <t xml:space="preserve">Труба 42,16х3,56 AISI 316L   </t>
  </si>
  <si>
    <t>Труба 44,5х2,5 NS2504 CuNi</t>
  </si>
  <si>
    <t xml:space="preserve">Труба 508,0х4,0 AISI 316L   </t>
  </si>
  <si>
    <t>Труба 57,0х2,5 NS2504 CuNi</t>
  </si>
  <si>
    <t>Труба 76,1х2,5 NS2504 CuNi</t>
  </si>
  <si>
    <t>Труба 88,9х2,5 NS2504 CuNi</t>
  </si>
  <si>
    <t>Труба 8х1,5 DIN 2391 St.37.4 Zn</t>
  </si>
  <si>
    <t xml:space="preserve">Труба бесшовная 27х3 Ст20 ГОСТ 8732-78  </t>
  </si>
  <si>
    <t xml:space="preserve">Труба бесшовная 32х3 10 ГОСТ 8732-78  </t>
  </si>
  <si>
    <t xml:space="preserve">Труба бесшовная 42х4 20 ГОСТ 8732-78  </t>
  </si>
  <si>
    <t xml:space="preserve">Труба бесшовная 42х5  ГОСТ 8732-78  </t>
  </si>
  <si>
    <t xml:space="preserve">Труба медная 12х1,2 DIN 1786  </t>
  </si>
  <si>
    <t xml:space="preserve">Труба медная 35х2,0 DIN 1786  </t>
  </si>
  <si>
    <t xml:space="preserve">Труба медная 8х1 DIN 1786 NS2507 </t>
  </si>
  <si>
    <t>Труба медная ДКРНМ 10х1,5 М3р ГОСТ 617-2006</t>
  </si>
  <si>
    <t xml:space="preserve">Труба медная ДКРНМ 22х1,5 М3р ГОСТ 617-2006  </t>
  </si>
  <si>
    <t>Труба медная ДКРНМ 6х1 М3р ГОСТ 617-2006</t>
  </si>
  <si>
    <t xml:space="preserve">Трубы оцинкованные 40х3,0  ГОСТ 3262-75  </t>
  </si>
  <si>
    <t xml:space="preserve">Трубы оцинкованные 50х3,5  ГОСТ 3262-75  </t>
  </si>
  <si>
    <t>Пруток латунный круглый 25 ЛС59-1 ГОСТ 2060-2006</t>
  </si>
  <si>
    <t>Труба 10х1,5 Steel 316L Swagelok on SS-T10M-S-1,5M-6ME ASTM A269M</t>
  </si>
  <si>
    <t xml:space="preserve">Труба медная ДКРНМ 12х1,5 М3р ГОСТ 617-2006  </t>
  </si>
  <si>
    <t xml:space="preserve">Трубы термообработанные 22х3,5 12Х18Н10Т ГОСТ 9941-81 </t>
  </si>
  <si>
    <t xml:space="preserve">Трубы термообработанные 22х4 08Х18Н10Т ГОСТ 9941-81 </t>
  </si>
  <si>
    <t>Трубы термообработанные 25х3 12Х18Н10Т ГОСТ 9941-81</t>
  </si>
  <si>
    <t>Трубы термообработанные 25х3 10Х17Н13М2Т ГОСТ 9941-81</t>
  </si>
  <si>
    <t xml:space="preserve">Трубы термообработанные 32х3 12Х18Н10Т ГОСТ 9941-81  </t>
  </si>
  <si>
    <t>Трубы термообработанные 38х5 10Х17Н13М2Т ГОСТ 9941-81</t>
  </si>
  <si>
    <t>Трубы термообработанные 45х5 10Х17Н13М2Т ГОСТ 9941-81</t>
  </si>
  <si>
    <t>Трубы термообработанные 57х3 08Х22Н6Т ГОСТ 9941-81</t>
  </si>
  <si>
    <t>Трубы термообработанные 57х5 08Х22Н6Т ГОСТ 9941-81</t>
  </si>
  <si>
    <t>Трубы термообработанные 57х5 10Х17Н13М2Т ГОСТ 9941-81</t>
  </si>
  <si>
    <t>Трубы термообработанные 57х5 12Х18Н10Т ГОСТ 9941-81</t>
  </si>
  <si>
    <t xml:space="preserve">Труба 60х4 МНЖ5-1 ГОСТ 17217-79 </t>
  </si>
  <si>
    <t>Лист латунный 1 Л63 ГОСТ 931-90 (ГОСТ 2208-2007)</t>
  </si>
  <si>
    <t>Лист латунный 2 Л63  ГОСТ 931-90 (ГОСТ 2208-2007)</t>
  </si>
  <si>
    <t>Лист латунный 3 Л63 ГОСТ 931-90 (ГОСТ 2208-2007)</t>
  </si>
  <si>
    <t>Лист латунный 8 Л63 ГОСТ 2208-2007</t>
  </si>
  <si>
    <t xml:space="preserve">Лист свинцовый 5 С1   </t>
  </si>
  <si>
    <t xml:space="preserve">Прутки бронзовые круглые 45 БрАЖНМц9-4-4-1 ТУ48-21-249-72 </t>
  </si>
  <si>
    <t>Прутки бронзовые круглые 50 БрАЖНМц9-4-4-1 ТУ48-21-249-72</t>
  </si>
  <si>
    <t xml:space="preserve">Пруток латунный круглый 10 ЛС59-1 ГОСТ 2060-2006  </t>
  </si>
  <si>
    <t>Пруток латунный круглый 20 ЛС-59 ГОСТ 2060-2006</t>
  </si>
  <si>
    <t>Пруток латунный круглый 45 ЛС59-1 ГОСТ 2060-2006</t>
  </si>
  <si>
    <t>Лист 3x1200x2500 АМГ2М ГОСТ 21631-76</t>
  </si>
  <si>
    <t>Труба 18х2,5 09Г2С ГОСТ 8734-75</t>
  </si>
  <si>
    <t>Труба 32х2 В10 ГОСТ 8734-75</t>
  </si>
  <si>
    <t>Труба 38х2 В10 ГОСТ 8734-75</t>
  </si>
  <si>
    <t>Труба 45х2,5 10 ГОСТ 8734-75</t>
  </si>
  <si>
    <t>WMS - Склад №424 - Анастасия</t>
  </si>
  <si>
    <t xml:space="preserve">Сталь листовая 5 В ГОСТ 19903-74  </t>
  </si>
  <si>
    <t xml:space="preserve">Сталь листовая 8 В ГОСТ 19903-74  </t>
  </si>
  <si>
    <t>WMS - Склад №424 - Без проекта</t>
  </si>
  <si>
    <t>Сталь листовая 20 РС Е40  ГОСТ 19903-74</t>
  </si>
  <si>
    <t>кг      2х8</t>
  </si>
  <si>
    <t>Сталь листовая 30х2000х8000 РС D ГОСТ 19903-74</t>
  </si>
  <si>
    <t xml:space="preserve">Сталь листовая 36 Ст3Сп ГОСТ 19903-74  </t>
  </si>
  <si>
    <t>Сталь листовая 4 РС А ГОСТ 19903-74</t>
  </si>
  <si>
    <t>кг   1,6х6</t>
  </si>
  <si>
    <t xml:space="preserve">Сталь листовая 6 РС В ГОСТ 19903-74 </t>
  </si>
  <si>
    <t>Сталь листовая 6х2000х8000 РС А ГОСТ 19903-74</t>
  </si>
  <si>
    <t>Ступени решетчатого настила SP П 34х76/30х5 S4 240х1000</t>
  </si>
  <si>
    <t>WMS - Склад №424 - Буксиры (достройка)</t>
  </si>
  <si>
    <t xml:space="preserve">Сталь листовая 2,5 Ст3 ГОСТ16523-97 </t>
  </si>
  <si>
    <t>кг   1,25х2,5</t>
  </si>
  <si>
    <t>Сталь листовая 3 Ст3сп ГОСТ 19903-74</t>
  </si>
  <si>
    <t>кг     1,25х2,5</t>
  </si>
  <si>
    <t xml:space="preserve">Сталь листовая 7,5х2000х8000 РСА ГОСТ 19903-74 </t>
  </si>
  <si>
    <t>WMS - Склад №424 - Верх.строение ЛСП</t>
  </si>
  <si>
    <t>Сталь листовая 1,5 Ст3  ГОСТ 19903-74</t>
  </si>
  <si>
    <t>Сталь листовая 30 РС D36 ГОСТ 19903-74</t>
  </si>
  <si>
    <t>Сталь листовая 30 РС Е40  ГОСТ 19903-74</t>
  </si>
  <si>
    <t>Сталь листовая 30 РС Е40 Z35  ГОСТ 19903-74</t>
  </si>
  <si>
    <t>кг   2х7,5</t>
  </si>
  <si>
    <t>Сталь листовая 40 РС E40W ГОСТ 19903-74</t>
  </si>
  <si>
    <t>Сталь листовая 40 РС E40СВ ТУ 5.961-11679-10</t>
  </si>
  <si>
    <t>Сталь листовая 45 РС E40СВ ТУ 5.961-11679-10</t>
  </si>
  <si>
    <t>кг  1л-2,4х10       3л-2х8</t>
  </si>
  <si>
    <t xml:space="preserve">Сталь листовая 5 Ст3сп ГОСТ 19903-74  </t>
  </si>
  <si>
    <t>Сталь листовая 50 РС E40СВ ТУ 5.961-11679-10</t>
  </si>
  <si>
    <t>кг   1,5х5,2</t>
  </si>
  <si>
    <t>Сталь листовая 6 AH36 ABS</t>
  </si>
  <si>
    <t>кг     2х8</t>
  </si>
  <si>
    <t>Сталь листовая 6 РС D32 ГОСТ 19903-74</t>
  </si>
  <si>
    <t>Сталь листовая 6 РС D36 ГОСТ 19903-74</t>
  </si>
  <si>
    <t xml:space="preserve">Сталь листовая 8 РС В ГОСТ 19903-74  </t>
  </si>
  <si>
    <t>кг   2,4х10</t>
  </si>
  <si>
    <t>WMS - Склад №424 - Кран.судно</t>
  </si>
  <si>
    <t>Сталь листовая 6,5х2000х8000 РС А ГОСТ 19903-74</t>
  </si>
  <si>
    <t xml:space="preserve">Сталь листовая 8,5х2000х8000 РС А ГОСТ 19903-74  </t>
  </si>
  <si>
    <t xml:space="preserve">Сталь листовая 9х2000х8000 РС А ГОСТ 19903-74  </t>
  </si>
  <si>
    <t>Сталь листовая оцинкованная 0,5 Ст3кп ГОСТ 19904-90</t>
  </si>
  <si>
    <t>Сталь листовая 5 Ст3 ГОСТ 19903-74</t>
  </si>
  <si>
    <t>WMS - Склад №424 - Меркурий S116 (E) фиксированная часть</t>
  </si>
  <si>
    <t xml:space="preserve">Сталь листовая 30 DH36 ABS   </t>
  </si>
  <si>
    <t>кг   2х6</t>
  </si>
  <si>
    <t xml:space="preserve">Сталь листовая 8х1500х6000 NV D 36   </t>
  </si>
  <si>
    <t>кг  1,5х6</t>
  </si>
  <si>
    <t>WMS - Склад №424 - ОБ КЭП Опор.блоки ЛСП</t>
  </si>
  <si>
    <t>WMS - Склад №424 - Шевченко</t>
  </si>
  <si>
    <t>Склад №424 - Без проекта</t>
  </si>
  <si>
    <t>Сталь листовая 14 S275 JR</t>
  </si>
  <si>
    <t>кг   1,5х6</t>
  </si>
  <si>
    <t xml:space="preserve">Сталь листовая 24 Ст3 ГОСТ 19903-74  </t>
  </si>
  <si>
    <t>кг    1,6х7,7</t>
  </si>
  <si>
    <t>Сталь листовая 25х2000х8000 AH36 EN 10029-91</t>
  </si>
  <si>
    <t xml:space="preserve">Сталь листовая 30х1500х5000 GLA   </t>
  </si>
  <si>
    <t xml:space="preserve">Сталь листовая 40 Ст3сп ГОСТ 19903-74  </t>
  </si>
  <si>
    <t>кг  2л-2х6   1л-2х5</t>
  </si>
  <si>
    <t>кг   3л-1,5х6       5л-1,25х4   1,25х3</t>
  </si>
  <si>
    <t>Сталь листовая 7 DH36 ABS</t>
  </si>
  <si>
    <t>кг     1,9х6,5</t>
  </si>
  <si>
    <t xml:space="preserve">Сталь листовая 8 Вст3сп ГОСТ 19903-74  </t>
  </si>
  <si>
    <t>Сталь листовая 8х2000х8000  РС А ГОСТ 19903-74</t>
  </si>
  <si>
    <t xml:space="preserve">Сталь листовая 9 LRA   </t>
  </si>
  <si>
    <t>кг   1,8х8</t>
  </si>
  <si>
    <t>Судосталь РСД -36 50*2000*8000 в тн.</t>
  </si>
  <si>
    <t>т    1,5х6</t>
  </si>
  <si>
    <t>Стоимость замещения</t>
  </si>
  <si>
    <t>http://www.metall-nn.ru/catalog/truby_vodogazoprovodnye_gost_3262-75/</t>
  </si>
  <si>
    <t>Источник</t>
  </si>
  <si>
    <t>http://www.alfa-sous.ru/katalog/nerzhaveyushhij-metalloprokat/krug/krug-nerzhaveyushhij-12x18n10t.html</t>
  </si>
  <si>
    <t>http://astrahan.metal100.ru/prodazha/Trubnyj-prokat/Truby-besshovnye-h-k/18%D1%852/GOST_8734-75_p3</t>
  </si>
  <si>
    <t>http://astrahan.metal100.ru/prodazha/Trubnyj-prokat/Truby-besshovnye-h-k/18%D1%852,5/GOST_8734-75_p3</t>
  </si>
  <si>
    <t>http://metal100.ru/prodazha/Trubnyj-prokat/Truby-besshovnye-h-k/18%D1%853/GOST_8734-75_p3</t>
  </si>
  <si>
    <t>https://tnmk.ru/lenta-latunnaya-0-4kh300-l63m-gost-2208-2007</t>
  </si>
  <si>
    <t>https://astrahan.metalloprokat.ru/price/price_6234585.html</t>
  </si>
  <si>
    <t>https://msk.pulscen.ru/products/list_medny_gost_1173_93_90577783</t>
  </si>
  <si>
    <t>Цена предложения, руб, за единицу измерения</t>
  </si>
  <si>
    <t>http://astrahan.provolkoff.ru/provoloka-stalnaja-vjazalnaja-2-o-ch-gost-3282-74/</t>
  </si>
  <si>
    <t>http://astrahan.provolkoff.ru/provoloka-vjazalnaja-4-o-ch-gost-3282-74/</t>
  </si>
  <si>
    <t>http://astrahan.provolkoff.ru/provoloka-vjazalnaja-6-o-ch-gost-3282-74/</t>
  </si>
  <si>
    <t>https://volgograd.pulscen.ru/products/provoloka_stalnaya_svetlaya_gost_3282_74_6_0_86652416</t>
  </si>
  <si>
    <t>http://spbalum.ru/metal/alyuminievyj-ugolok/alyuminievaya-ugolok-amg5</t>
  </si>
  <si>
    <t>http://www.lionmetals74.ru/goods/50155200-krug_prutok_medny_dkrnm_dkrnt_gkrkhkh_gost_1535_pressovanny_m1t_m1m_med</t>
  </si>
  <si>
    <t>http://astrahan.metal100.ru/prodazha/Trubnyj-prokat/Truby-besshovnye-h-k/25%D1%853</t>
  </si>
  <si>
    <t>http://astrakhan.mpstar.ru/alyuminij/list-alyuminievyj/?stranica=16</t>
  </si>
  <si>
    <t>https://ekb.pulscen.ru/products/monel_nmzhmts28_2_5_1_5_115072267</t>
  </si>
  <si>
    <t>https://metall-ural.ru/store/36892/36894/?pos=10406446</t>
  </si>
  <si>
    <t>http://www.tehenergomash.ru/goods/18807986-truba_nerzhaveyushchaya_22kh3_12kh18n10t_rossiya</t>
  </si>
  <si>
    <t>https://bz66.ru/p289298792-truba-nerzhaveyuschaya-27h3.html</t>
  </si>
  <si>
    <t>http://www.trub-prom.com/truba-stal-10h17n13m2t</t>
  </si>
  <si>
    <t>https://ekb.pulscen.ru/products/list_1_5mm_stal_60s2a_108836201</t>
  </si>
  <si>
    <t>https://almet.ru/medno-nikelevie-splavi/medno-nikelevaja-truba/medno-nikelevaja-truba-mng51.html</t>
  </si>
  <si>
    <t>https://festima.ru/docs/100304870/allrussia/truba-mednaya-1-18-286kh127</t>
  </si>
  <si>
    <t>http://metallicheckiy-portal.ru/prices/cvetmet/1255_metpromstar_mednaa_truba_kondicionernaa#3</t>
  </si>
  <si>
    <t>http://metallicheckiy-portal.ru/prices/cvetmet/1255_metpromstar_mednaa_truba_kondicionernaa#4</t>
  </si>
  <si>
    <t>http://metallicheckiy-portal.ru/prices/cvetmet/1255_metpromstar_mednaa_truba_kondicionernaa#5</t>
  </si>
  <si>
    <t>http://metallicheckiy-portal.ru/prices/cvetmet/1255_metpromstar_mednaa_truba_kondicionernaa#6</t>
  </si>
  <si>
    <t>https://shopmetall.ru/truba-profilnaya/profilnaya-truba-100x100x4mm-metal</t>
  </si>
  <si>
    <t>http://st-rostov.ru/polosobulb</t>
  </si>
  <si>
    <t>https://www.lsst.ru/ugolok-ravnopolochnyj/</t>
  </si>
  <si>
    <t>https://steel-ex.ru/truby/truba-besshovnaya-57/truba-besshovnaya-57kh3/</t>
  </si>
  <si>
    <t>https://www.mcena.ru/metalloprokat/armatura/a1-gost-5781_ceny</t>
  </si>
  <si>
    <t>https://steel-ex.ru/rolled-metal/krug-goryachekatanyy/krug-stalnoy-10/</t>
  </si>
  <si>
    <t>https://apex-metal.ru/catalog/krug/krug_goryachekatanyy/?page=2&amp;filter=yes&amp;har1=16</t>
  </si>
  <si>
    <t>https://apex-metal.ru/catalog/krug/krug_goryachekatanyy/?page=2&amp;filter=yes&amp;har1=30</t>
  </si>
  <si>
    <t>http://astrahan.metal100.ru/prodazha/Trubnyj-prokat/Truby-besshovnye-h-k/14%D1%852</t>
  </si>
  <si>
    <t>https://supl.biz/truba-vgp-20h2-8-mm-08ps-gost-3262-75-p6076742/</t>
  </si>
  <si>
    <t>http://www.trub-prom.com/truba-gost-8734-stal-20?categoryPage=1&amp;productPage=3</t>
  </si>
  <si>
    <t>https://steel-ex.ru/truby/truba-vodogazoprovodnaya-vgp-50/truba-vgp-50kh3-5/</t>
  </si>
  <si>
    <t>http://metal100.ru/prodazha/Trubnyj-prokat/Truby-besshovnye-g-k/102%D1%854</t>
  </si>
  <si>
    <t>http://astrahan.metal100.ru/prodazha/Trubnyj-prokat/Truby-besshovnye-g-k/108%D1%854/st20_p2</t>
  </si>
  <si>
    <t>http://astrahan.metal100.ru/prodazha/Trubnyj-prokat/Truby-besshovnye-g-k/108%D1%855/st10_p2</t>
  </si>
  <si>
    <t>http://astrahan.metal100.ru/prodazha/Trubnyj-prokat/Truby-besshovnye-g-k/108%D1%8510/st20_p2</t>
  </si>
  <si>
    <t>http://astrahan.metal100.ru/prodazha/Trubnyj-prokat/Truby-besshovnye-g-k/102%D1%8512</t>
  </si>
  <si>
    <t>http://astrahan.metal100.ru/prodazha/Trubnyj-prokat/Truby-besshovnye-g-k/108%D1%8510/st10_p2</t>
  </si>
  <si>
    <t>http://astrahan.metal100.ru/prodazha/Trubnyj-prokat/Truby-besshovnye-g-k/108%D1%8512/st20_p2</t>
  </si>
  <si>
    <t>http://astrahan.metal100.ru/prodazha/Trubnyj-prokat/Truby-besshovnye-g-k/108%D1%8514</t>
  </si>
  <si>
    <t>http://astrahan.metal100.ru/prodazha/Trubnyj-prokat/Truby-besshovnye-g-k/108%D1%854/st10_p2</t>
  </si>
  <si>
    <t>http://astrahan.metal100.ru/prodazha/Trubnyj-prokat/Truby-besshovnye-g-k/108%D1%855/st20_p2</t>
  </si>
  <si>
    <t>http://astrahan.metal100.ru/prodazha/Trubnyj-prokat/Truby-besshovnye-g-k/108%D1%856/st10_p2</t>
  </si>
  <si>
    <t>http://astrahan.metal100.ru/prodazha/Trubnyj-prokat/Truby-besshovnye-g-k/108%D1%858/st10_p2</t>
  </si>
  <si>
    <t>http://astrahan.metal100.ru/prodazha/Trubnyj-prokat/Truby-besshovnye-g-k/114%D1%8510/st20_p2</t>
  </si>
  <si>
    <t>http://astrahan.metal100.ru/prodazha/Trubnyj-prokat/Truby-besshovnye-g-k/114%D1%8510/st10_p2</t>
  </si>
  <si>
    <t>http://astrahan.metal100.ru/prodazha/Trubnyj-prokat/Truby-besshovnye-g-k/114%D1%855</t>
  </si>
  <si>
    <t>http://astrahan.metal100.ru/prodazha/Trubnyj-prokat/Truby-besshovnye-g-k/114%D1%856</t>
  </si>
  <si>
    <t>http://astrahan.metal100.ru/prodazha/Trubnyj-prokat/Truby-besshovnye-g-k/114%D1%857</t>
  </si>
  <si>
    <t>http://astrahan.metal100.ru/prodazha/Trubnyj-prokat/Truby-besshovnye-g-k/114%D1%858/st20_p2</t>
  </si>
  <si>
    <t>http://astrahan.metal100.ru/prodazha/Trubnyj-prokat/Truby-besshovnye-g-k/114%D1%859/st20_p2</t>
  </si>
  <si>
    <t>http://astrahan.metal100.ru/prodazha/Trubnyj-prokat/Truby-besshovnye-g-k/121%D1%8510</t>
  </si>
  <si>
    <t>http://astrahan.metal100.ru/prodazha/Trubnyj-prokat/Truby-besshovnye-g-k/133%D1%8510</t>
  </si>
  <si>
    <t>http://astrahan.metal100.ru/prodazha/Trubnyj-prokat/Truby-besshovnye-g-k/133%D1%8512</t>
  </si>
  <si>
    <t>http://astrahan.metal100.ru/prodazha/Trubnyj-prokat/Truby-besshovnye-g-k/133%D1%855/st20_p2</t>
  </si>
  <si>
    <t>http://astrahan.metal100.ru/prodazha/Trubnyj-prokat/Truby-besshovnye-g-k/133%D1%856/st20_p2</t>
  </si>
  <si>
    <t>http://astrahan.metal100.ru/prodazha/Trubnyj-prokat/Truby-besshovnye-g-k/133%D1%858/st20_p2</t>
  </si>
  <si>
    <t>http://astrahan.metal100.ru/prodazha/Trubnyj-prokat/Truby-besshovnye-g-k/140%D1%8510/st10_p2</t>
  </si>
  <si>
    <t>http://astrahan.metal100.ru/prodazha/Trubnyj-prokat/Truby-besshovnye-g-k/140%D1%8520/20KH_p2</t>
  </si>
  <si>
    <t>http://astrahan.metal100.ru/prodazha/Trubnyj-prokat/Truby-besshovnye-g-k/140%D1%855/st20_p2</t>
  </si>
  <si>
    <t>http://metal100.ru/prodazha/Trubnyj-prokat/Truby-besshovnye-g-k/127%D1%8510/st10_p2</t>
  </si>
  <si>
    <t>http://astrahan.metal100.ru/prodazha/Trubnyj-prokat/Truby-besshovnye-g-k/140%D1%856/st20_p2</t>
  </si>
  <si>
    <t>http://astrahan.metal100.ru/prodazha/Trubnyj-prokat/Truby-besshovnye-g-k/140%D1%858/st20_p2</t>
  </si>
  <si>
    <t>http://metal100.ru/prodazha/Trubnyj-prokat/Truby-besshovnye-g-k/146%D1%859</t>
  </si>
  <si>
    <t>http://astrahan.metal100.ru/prodazha/Trubnyj-prokat/Truby-besshovnye-g-k/159%D1%856/st20_p2</t>
  </si>
  <si>
    <t>http://astrahan.metal100.ru/prodazha/Trubnyj-prokat/Truby-besshovnye-g-k/159%D1%859</t>
  </si>
  <si>
    <t>http://astrahan.metal100.ru/prodazha/Trubnyj-prokat/Truby-besshovnye-g-k/168%D1%8510/st20_p2</t>
  </si>
  <si>
    <t>http://astrahan.metal100.ru/prodazha/Trubnyj-prokat/Truby-besshovnye-g-k/168%D1%8511/st20_p2</t>
  </si>
  <si>
    <t>http://astrahan.metal100.ru/prodazha/Trubnyj-prokat/Truby-besshovnye-g-k/168%D1%8512/st10_p2</t>
  </si>
  <si>
    <t>http://metal100.ru/prodazha/Trubnyj-prokat/Truby-besshovnye-g-k/168%D1%855/st20_p2</t>
  </si>
  <si>
    <t>http://astrahan.metal100.ru/prodazha/Trubnyj-prokat/Truby-besshovnye-g-k/168%D1%857/st20_p2</t>
  </si>
  <si>
    <t>http://astrahan.metal100.ru/prodazha/Trubnyj-prokat/Truby-besshovnye-g-k/168%D1%858/st20_p2</t>
  </si>
  <si>
    <t>по остаточной</t>
  </si>
  <si>
    <t>http://astrahan.metal100.ru/prodazha/Trubnyj-prokat/Truby-besshovnye-g-k/168%D1%859</t>
  </si>
  <si>
    <t>http://metal100.ru/prodazha/Trubnyj-prokat/Truby-besshovnye-g-k/180%D1%8510/st10_p2</t>
  </si>
  <si>
    <t>http://astrahan.metal100.ru/prodazha/Trubnyj-prokat/Truby-besshovnye-g-k/180%D1%8518</t>
  </si>
  <si>
    <t>http://astrahan.metal100.ru/prodazha/Trubnyj-prokat/Truby-besshovnye-g-k/180%D1%858/st20_p2</t>
  </si>
  <si>
    <t>http://astrahan.metal100.ru/prodazha/Trubnyj-prokat/Truby-besshovnye-g-k/194%D1%8510</t>
  </si>
  <si>
    <t>http://astrahan.metal100.ru/prodazha/Trubnyj-prokat/Truby-besshovnye-g-k/203%D1%858</t>
  </si>
  <si>
    <t>http://astrahan.metal100.ru/prodazha/Trubnyj-prokat/Truby-besshovnye-g-k/219%D1%8510/st10_p2</t>
  </si>
  <si>
    <t>http://astrahan.metal100.ru/prodazha/Trubnyj-prokat/Truby-besshovnye-g-k/219%D1%8510/st20_p2</t>
  </si>
  <si>
    <t>http://astrahan.metal100.ru/prodazha/Trubnyj-prokat/Truby-besshovnye-g-k/219%D1%8512/st20_p2</t>
  </si>
  <si>
    <t>http://astrahan.metal100.ru/prodazha/Trubnyj-prokat/Truby-besshovnye-g-k/219%D1%8512/st10_p2</t>
  </si>
  <si>
    <t>http://astrahan.metal100.ru/prodazha/Trubnyj-prokat/Truby-besshovnye-g-k/219%D1%8514/st20_p2</t>
  </si>
  <si>
    <t>http://astrahan.metal100.ru/prodazha/Trubnyj-prokat/Truby-besshovnye-g-k/219%D1%8520/st10_p2</t>
  </si>
  <si>
    <t>http://astrahan.metal100.ru/prodazha/Trubnyj-prokat/Truby-besshovnye-g-k/219%D1%856/st10_p2</t>
  </si>
  <si>
    <t>http://astrahan.metal100.ru/prodazha/Trubnyj-prokat/Truby-besshovnye-g-k/219%D1%856/st20_p2</t>
  </si>
  <si>
    <t>http://astrahan.metal100.ru/prodazha/Trubnyj-prokat/Truby-besshovnye-g-k/219%D1%858/st10_p2</t>
  </si>
  <si>
    <t>http://astrahan.metal100.ru/prodazha/Trubnyj-prokat/Truby-besshovnye-g-k/219%D1%858/st20_p2</t>
  </si>
  <si>
    <t>http://astrahan.metal100.ru/prodazha/Trubnyj-prokat/Truby-besshovnye-g-k/219%D1%859/st20_p2</t>
  </si>
  <si>
    <t>http://astrahan.metal100.ru/prodazha/Trubnyj-prokat/Truby-besshovnye-h-k/22%D1%853</t>
  </si>
  <si>
    <t>http://metal100.ru/prodazha/Trubnyj-prokat/Truby-besshovnye-g-k/245%D1%8512/st20_p2</t>
  </si>
  <si>
    <t>http://astrahan.metal100.ru/prodazha/Trubnyj-prokat/Truby-besshovnye-g-k/273%D1%858/st20_p2</t>
  </si>
  <si>
    <t>http://astrahan.metal100.ru/prodazha/Trubnyj-prokat/Truby-besshovnye-h-k/27%D1%853/st20_p2</t>
  </si>
  <si>
    <t>http://metal100.ru/prodazha/Trubnyj-prokat/Truby-besshovnye-g-k/299%D1%8512/st10_p2</t>
  </si>
  <si>
    <t>http://metal100.ru/prodazha/Trubnyj-prokat/Truby-besshovnye-g-k/299%D1%8525/st10_p2</t>
  </si>
  <si>
    <t>http://astrahan.metal100.ru/prodazha/Trubnyj-prokat/Truby-besshovnye-g-k/325%D1%8510/st20_p2</t>
  </si>
  <si>
    <t>http://astrahan.metal100.ru/prodazha/Trubnyj-prokat/Truby-besshovnye-g-k/325%D1%8510/st10_p2</t>
  </si>
  <si>
    <t>http://astrahan.metal100.ru/prodazha/Trubnyj-prokat/Truby-besshovnye-g-k/325%D1%8512/09G2S_p2</t>
  </si>
  <si>
    <t>http://metal100.ru/prodazha/Trubnyj-prokat/Truby-besshovnye-g-k/325%D1%8514/09G2S_p2</t>
  </si>
  <si>
    <t>http://metal100.ru/prodazha/Trubnyj-prokat/Truby-besshovnye-g-k/325%D1%8515/st10_p2</t>
  </si>
  <si>
    <t>http://astrahan.metal100.ru/prodazha/Trubnyj-prokat/Truby-besshovnye-g-k/325%D1%8516/st20_p2</t>
  </si>
  <si>
    <t>http://astrahan.metal100.ru/prodazha/Trubnyj-prokat/Truby-besshovnye-g-k/325%D1%8518</t>
  </si>
  <si>
    <t>http://metal100.ru/prodazha/Trubnyj-prokat/Truby-besshovnye-g-k/325%D1%8520/09G2S_p2</t>
  </si>
  <si>
    <t>http://astrahan.metal100.ru/prodazha/Trubnyj-prokat/Truby-besshovnye-g-k/325%D1%8520/st20_p2</t>
  </si>
  <si>
    <t>http://astrahan.metal100.ru/prodazha/Trubnyj-prokat/Truby-besshovnye-h-k/32%D1%853/st10_p2</t>
  </si>
  <si>
    <t>http://astrahan.metal100.ru/prodazha/Trubnyj-prokat/Truby-besshovnye-h-k/32%D1%854/st10_p2</t>
  </si>
  <si>
    <t>http://astrahan.metal100.ru/prodazha/Trubnyj-prokat/Truby-besshovnye-g-k/377%D1%8514/st20_p2</t>
  </si>
  <si>
    <t>http://astrahan.metal100.ru/prodazha/Trubnyj-prokat/Truby-besshovnye-h-k/38%D1%853</t>
  </si>
  <si>
    <t>http://metal100.ru/prodazha/Trubnyj-prokat/Truby-besshovnye-h-k/38%D1%854/st10_p2</t>
  </si>
  <si>
    <t>http://astrahan.metal100.ru/prodazha/Trubnyj-prokat/Truby-besshovnye-g-k/426%D1%8514/st20_p2</t>
  </si>
  <si>
    <t>http://astrahan.metal100.ru/prodazha/Trubnyj-prokat/Truby-besshovnye-g-k/426%D1%859/st20_p2</t>
  </si>
  <si>
    <t>http://astrahan.metal100.ru/prodazha/Trubnyj-prokat/Truby-besshovnye-h-k/42%D1%854/st20_p2</t>
  </si>
  <si>
    <t>http://astrahan.metal100.ru/prodazha/Trubnyj-prokat/Truby-besshovnye-g-k/42%D1%855</t>
  </si>
  <si>
    <t>http://astrahan.metal100.ru/prodazha/Trubnyj-prokat/Truby-besshovnye-g-k/42%D1%856</t>
  </si>
  <si>
    <t>http://astrahan.metal100.ru/prodazha/Trubnyj-prokat/Truby-besshovnye-g-k/45%D1%8510</t>
  </si>
  <si>
    <t>http://metal100.ru/prodazha/Trubnyj-prokat/Truby-besshovnye-g-k/45%D1%853,5</t>
  </si>
  <si>
    <t>http://astrahan.metal100.ru/prodazha/Trubnyj-prokat/Truby-besshovnye-g-k/48,3%D1%855</t>
  </si>
  <si>
    <t>http://astrahan.metal100.ru/prodazha/Trubnyj-prokat/Truby-besshovnye-g-k/50%D1%854</t>
  </si>
  <si>
    <t>http://astrahan.metal100.ru/prodazha/Trubnyj-prokat/Truby-besshovnye-g-k/57%D1%8510/st20_p2</t>
  </si>
  <si>
    <t>http://metal100.ru/prodazha/Trubnyj-prokat/Truby-besshovnye-g-k/57%D1%853/st10_p2</t>
  </si>
  <si>
    <t>https://steel-ex.ru/truby/truba-besshovnaya-57/truba-besshovnaya-57kh3-5/</t>
  </si>
  <si>
    <t>http://astrahan.metal100.ru/prodazha/Trubnyj-prokat/Truby-besshovnye-g-k/57%D1%854/st20_p2</t>
  </si>
  <si>
    <t>http://astrahan.metal100.ru/prodazha/Trubnyj-prokat/Truby-besshovnye-g-k/57%D1%855/st10_p2</t>
  </si>
  <si>
    <t>http://astrahan.metal100.ru/prodazha/Trubnyj-prokat/Truby-besshovnye-g-k/57%D1%855/st20_p2</t>
  </si>
  <si>
    <t>http://astrahan.metal100.ru/prodazha/Trubnyj-prokat/Truby-besshovnye-g-k/57%D1%856/st20_p2</t>
  </si>
  <si>
    <t>http://astrahan.metal100.ru/prodazha/Trubnyj-prokat/Truby-besshovnye-g-k/57%D1%857/st20_p2</t>
  </si>
  <si>
    <t>http://astrahan.metal100.ru/prodazha/Trubnyj-prokat/Truby-besshovnye-g-k/57%D1%858/st20_p2</t>
  </si>
  <si>
    <t>http://metal100.ru/prodazha/Trubnyj-prokat/Truby-besshovnye-g-k/57%D1%859/st20_p2</t>
  </si>
  <si>
    <t>http://metal100.ru/prodazha/Trubnyj-prokat/Truby-besshovnye-g-k/60%D1%8511/st20_p2</t>
  </si>
  <si>
    <t>http://astrahan.metal100.ru/prodazha/Trubnyj-prokat/Truby-besshovnye-g-k/60%D1%854/st20_p2</t>
  </si>
  <si>
    <t>http://astrahan.metal100.ru/prodazha/Trubnyj-prokat/Truby-besshovnye-g-k/60%D1%855/st20_p2</t>
  </si>
  <si>
    <t>http://astrahan.metal100.ru/prodazha/Trubnyj-prokat/Truby-besshovnye-g-k/60%D1%856/st20_p2</t>
  </si>
  <si>
    <t>http://astrahan.metal100.ru/prodazha/Trubnyj-prokat/Truby-besshovnye-g-k/60%D1%858/st10_p2</t>
  </si>
  <si>
    <t>http://astrahan.metal100.ru/prodazha/Trubnyj-prokat/Truby-besshovnye-g-k/63,5%D1%856/st10_p2</t>
  </si>
  <si>
    <t>http://astrahan.metal100.ru/prodazha/Trubnyj-prokat/Truby-besshovnye-g-k/76%D1%8510/st10_p2</t>
  </si>
  <si>
    <t>http://metal100.ru/prodazha/Trubnyj-prokat/Truby-besshovnye-g-k/76%D1%853/st10_p2</t>
  </si>
  <si>
    <t>http://astrahan.metal100.ru/prodazha/Trubnyj-prokat/Truby-besshovnye-g-k/76%D1%854/st20_p2</t>
  </si>
  <si>
    <t>http://astrahan.metal100.ru/prodazha/Trubnyj-prokat/Truby-besshovnye-g-k/76%D1%855/st10_p2</t>
  </si>
  <si>
    <t>http://astrahan.metal100.ru/prodazha/Trubnyj-prokat/Truby-besshovnye-g-k/76%D1%855/st20_p2</t>
  </si>
  <si>
    <t>http://astrahan.metal100.ru/prodazha/Trubnyj-prokat/Truby-besshovnye-g-k/76%D1%858/st10_p2</t>
  </si>
  <si>
    <t>http://astrahan.metal100.ru/prodazha/Trubnyj-prokat/Truby-besshovnye-g-k/76%D1%858/st20_p2</t>
  </si>
  <si>
    <t>http://metal100.ru/prodazha/Trubnyj-prokat/Truby-besshovnye-g-k/83%D1%856/st10_p2</t>
  </si>
  <si>
    <t>http://astrahan.metal100.ru/prodazha/Trubnyj-prokat/Truby-besshovnye-g-k/83%D1%858/st20_p2</t>
  </si>
  <si>
    <t>http://astrahan.metal100.ru/prodazha/Trubnyj-prokat/Truby-besshovnye-g-k/89%D1%8510/st10_p2</t>
  </si>
  <si>
    <t>http://astrahan.metal100.ru/prodazha/Trubnyj-prokat/Truby-besshovnye-g-k/89%D1%8510/st20_p2</t>
  </si>
  <si>
    <t>http://metal100.ru/prodazha/Trubnyj-prokat/Truby-besshovnye-g-k/89%D1%8511/st20_p2</t>
  </si>
  <si>
    <t>http://astrahan.metal100.ru/prodazha/Trubnyj-prokat/Truby-besshovnye-g-k/89%D1%8516/st20_p2</t>
  </si>
  <si>
    <t>http://astrahan.metal100.ru/prodazha/Trubnyj-prokat/Truby-besshovnye-g-k/89%D1%854/st10_p2</t>
  </si>
  <si>
    <t>http://astrahan.metal100.ru/prodazha/Trubnyj-prokat/Truby-besshovnye-g-k/89%D1%854/st20_p2</t>
  </si>
  <si>
    <t>http://astrahan.metal100.ru/prodazha/Trubnyj-prokat/Truby-besshovnye-g-k/89%D1%855/st10_p2</t>
  </si>
  <si>
    <t>http://astrahan.metal100.ru/prodazha/Trubnyj-prokat/Truby-besshovnye-g-k/89%D1%855/st20_p2</t>
  </si>
  <si>
    <t>http://astrahan.metal100.ru/prodazha/Trubnyj-prokat/Truby-besshovnye-g-k/89%D1%856/st20_p2</t>
  </si>
  <si>
    <t>http://astrahan.metal100.ru/prodazha/Trubnyj-prokat/Truby-besshovnye-g-k/89%D1%857/st10_p2</t>
  </si>
  <si>
    <t>http://astrahan.metal100.ru/prodazha/Trubnyj-prokat/Truby-besshovnye-g-k/89%D1%857/st20_p2</t>
  </si>
  <si>
    <t>http://astrahan.metal100.ru/prodazha/Trubnyj-prokat/Truby-VGP-ocink/89%D1%853,5/GOST_10704-91_p3</t>
  </si>
  <si>
    <t>http://astrahan.metal100.ru/prodazha/Trubnyj-prokat/Truby-VGP-ocink/89%D1%854</t>
  </si>
  <si>
    <t>http://astrahan.metal100.ru/prodazha/Trubnyj-prokat/Truby-VGP-ocink/100%D1%854/GOST_3262-75_p3</t>
  </si>
  <si>
    <t>http://astrahan.metal100.ru/prodazha/Trubnyj-prokat/Truby-VGP-ocink/100%D1%854,5/GOST_3262-75_p3</t>
  </si>
  <si>
    <t>http://astrahan.metal100.ru/prodazha/Trubnyj-prokat/Truby-VGP-ocink/15%D1%852,8</t>
  </si>
  <si>
    <t>http://astrahan.metal100.ru/prodazha/Trubnyj-prokat/Truby-VGP-ocink/15%D1%853,2</t>
  </si>
  <si>
    <t>http://astrahan.metal100.ru/prodazha/Trubnyj-prokat/Truby-VGP-ocink/20%D1%852,8</t>
  </si>
  <si>
    <t>http://metal100.ru/prodazha/Trubnyj-prokat/Truby-VGP-ocink/20%D1%853,2</t>
  </si>
  <si>
    <t>http://astrahan.metal100.ru/prodazha/Trubnyj-prokat/Truby-VGP-ocink/25%D1%852,8</t>
  </si>
  <si>
    <t>http://astrahan.metal100.ru/prodazha/Trubnyj-prokat/Truby-VGP-ocink/25%D1%853,2</t>
  </si>
  <si>
    <t>http://astrahan.metal100.ru/prodazha/Trubnyj-prokat/Truby-VGP-ocink/32%D1%853,2</t>
  </si>
  <si>
    <t>http://astrahan.metal100.ru/prodazha/Trubnyj-prokat/Truby-VGP-ocink/40%D1%853</t>
  </si>
  <si>
    <t>http://astrahan.metal100.ru/prodazha/Trubnyj-prokat/Truby-VGP-ocink/40%D1%853,5</t>
  </si>
  <si>
    <t>http://metal100.ru/prodazha/Trubnyj-prokat/Truby-VGP-ocink/40%D1%854</t>
  </si>
  <si>
    <t>http://astrahan.metal100.ru/prodazha/Trubnyj-prokat/Truby-VGP-ocink/50%D1%853,5</t>
  </si>
  <si>
    <t>http://astrahan.metal100.ru/prodazha/Trubnyj-prokat/Truby-VGP-ocink/65%D1%854</t>
  </si>
  <si>
    <t>http://metal100.ru/prodazha/Trubnyj-prokat/Truby-VGP-ocink/80%D1%854,5</t>
  </si>
  <si>
    <t>http://metal100.ru/prodazha/Sortovoj-prokat/Ugolok/%D1%83%D0%B3%D0%BE%D0%BB%D0%BE%D0%BA_%D0%A0%D0%9F/100%D1%85100%D1%8512/GOST_8509-93_p3</t>
  </si>
  <si>
    <t>http://betall.ru/ugolok-metallicheskiy-stalnoj/razmery/100x63x8</t>
  </si>
  <si>
    <t>http://astrahan.metal100.ru/prodazha/Sortovoj-prokat/Ugolok/%D1%83%D0%B3%D0%BE%D0%BB%D0%BE%D0%BA_%D0%A0%D0%9F/50%D1%8550%D1%856</t>
  </si>
  <si>
    <t>http://astrahan.metal100.ru/prodazha/Sortovoj-prokat/Ugolok/%D1%83%D0%B3%D0%BE%D0%BB%D0%BE%D0%BA_%D0%A0%D0%9F/63%D1%8563%D1%854</t>
  </si>
  <si>
    <t>http://astrahan.metal100.ru/prodazha/Trubnyj-prokat/Truby-besshovnye-h-k/14%D1%853/st20_p2</t>
  </si>
  <si>
    <t>http://astrahan.metal100.ru/prodazha/Trubnyj-prokat/Truby-VGP/15%D1%852,5/GOST_3262-75_p3</t>
  </si>
  <si>
    <t>http://astrahan.metal100.ru/prodazha/Trubnyj-prokat/Truby-VGP/20%D1%852,8</t>
  </si>
  <si>
    <t>http://www.elementsteel74.ru/goods/90150001-truba_125kh4_st_20_gost_3262_75</t>
  </si>
  <si>
    <t>http://astrahan.metal100.ru/prodazha/Trubnyj-prokat/Truby-elektrosvarnye/1020%D1%8510/3sp5_p2</t>
  </si>
  <si>
    <t>https://www.lsst.ru/truba-stalnaya/</t>
  </si>
  <si>
    <t>http://metal100.ru/prodazha/Trubnyj-prokat/Truby-besshovnye-g-k/10%D1%852</t>
  </si>
  <si>
    <t>http://metal100.ru/prodazha/Trubnyj-prokat/Truby-besshovnye-h-k/14%D1%852/st10_p2</t>
  </si>
  <si>
    <t>http://metal100.ru/prodazha/Trubnyj-prokat/Truby-besshovnye-g-k/22%D1%853</t>
  </si>
  <si>
    <t>http://metal100.ru/prodazha/Trubnyj-prokat/Truby-besshovnye-g-k/38%D1%853/st10_p2</t>
  </si>
  <si>
    <t>http://astrahan.metal100.ru/prodazha/Trubnyj-prokat/Truby-besshovnye-g-k/45%D1%855/st20_p2</t>
  </si>
  <si>
    <t>8734-75</t>
  </si>
  <si>
    <t>http://metal100.ru/prodazha/Trubnyj-prokat/Truby-besshovnye-h-k/14%D1%852,5</t>
  </si>
  <si>
    <t>http://metal100.ru/prodazha/Trubnyj-prokat/Truby-besshovnye-h-k/16%D1%852/st10_p2</t>
  </si>
  <si>
    <t>http://metal100.ru/prodazha/Trubnyj-prokat/Truby-besshovnye-h-k/22%D1%853/st10_p2</t>
  </si>
  <si>
    <t>http://astrahan.metal100.ru/prodazha/Trubnyj-prokat/Truby-besshovnye-h-k/25%D1%852/st20_p2</t>
  </si>
  <si>
    <t>http://astrahan.metal100.ru/prodazha/Trubnyj-prokat/Truby-besshovnye-h-k/25%D1%854/st20_p2</t>
  </si>
  <si>
    <t>http://metal100.ru/prodazha/Trubnyj-prokat/Truby-besshovnye-h-k/25%D1%854/st10_p2</t>
  </si>
  <si>
    <t>http://metal100.ru/prodazha/Trubnyj-prokat/Truby-besshovnye-h-k/32%D1%852/st10_p2</t>
  </si>
  <si>
    <t>http://astrahan.metal100.ru/prodazha/Trubnyj-prokat/Truby-besshovnye-h-k/32%D1%853/st20_p2</t>
  </si>
  <si>
    <t>http://astrahan.metal100.ru/prodazha/Trubnyj-prokat/Truby-besshovnye-h-k/32%D1%854/st20_p2</t>
  </si>
  <si>
    <t>http://astrahan.metal100.ru/prodazha/Trubnyj-prokat/Truby-besshovnye-h-k/32%D1%855/st20_p2</t>
  </si>
  <si>
    <t>http://astrahan.metal100.ru/prodazha/Trubnyj-prokat/Truby-besshovnye-h-k/38%D1%853,5</t>
  </si>
  <si>
    <t>http://astrahan.metal100.ru/prodazha/Trubnyj-prokat/Truby-besshovnye-h-k/38%D1%855</t>
  </si>
  <si>
    <t>http://astrahan.metal100.ru/prodazha/Trubnyj-prokat/Truby-besshovnye-h-k/42%D1%853/st20_p2</t>
  </si>
  <si>
    <t>http://astrahan.metal100.ru/prodazha/Trubnyj-prokat/Truby-besshovnye-h-k/42%D1%853,5</t>
  </si>
  <si>
    <t>http://metal100.ru/prodazha/Trubnyj-prokat/Truby-besshovnye-h-k/45%D1%852,5/st10_p2</t>
  </si>
  <si>
    <t>http://astrahan.metal100.ru/prodazha/Trubnyj-prokat/Truby-besshovnye-h-k/45%D1%853/st20_p2</t>
  </si>
  <si>
    <t>http://astrahan.metal100.ru/prodazha/Trubnyj-prokat/Truby-besshovnye-h-k/45%D1%853/st10_p2</t>
  </si>
  <si>
    <t>http://astrahan.metal100.ru/prodazha/Trubnyj-prokat/Truby-besshovnye-h-k/45%D1%854/st20_p2</t>
  </si>
  <si>
    <t>http://astrahan.metal100.ru/prodazha/Trubnyj-prokat/Truby-besshovnye-h-k/45%D1%856/st20_p2</t>
  </si>
  <si>
    <t>http://astrahan.metal100.ru/prodazha/Trubnyj-prokat/Truby-besshovnye-h-k/48%D1%854/st20_p2</t>
  </si>
  <si>
    <t>http://astrahan.metal100.ru/prodazha/Trubnyj-prokat/Truby-besshovnye-h-k/57%D1%853/st10_p2</t>
  </si>
  <si>
    <t>http://astrahan.metal100.ru/prodazha/Trubnyj-prokat/Truby-besshovnye-h-k/57%D1%854/st20_p2</t>
  </si>
  <si>
    <t>http://metal100.ru/prodazha/Trubnyj-prokat/Truby-besshovnye-h-k/60%D1%854/st20_p2</t>
  </si>
  <si>
    <t>http://metal100.ru/prodazha/Trubnyj-prokat/Truby-besshovnye-h-k/60%D1%855</t>
  </si>
  <si>
    <t>http://metal100.ru/prodazha/Trubnyj-prokat/Truby-besshovnye-h-k/76%D1%853/st10_p2</t>
  </si>
  <si>
    <t>http://metal100.ru/prodazha/Trubnyj-prokat/Truby-besshovnye-h-k/76%D1%854/st10_p2</t>
  </si>
  <si>
    <t>5949-75</t>
  </si>
  <si>
    <t>http://www.metalloprokat-54.ru/goods/99059313-krug_nerzhaveyushchi_16_mm_gost_2590_2006_gost_5949_75</t>
  </si>
  <si>
    <t>9941-81</t>
  </si>
  <si>
    <t>http://www.steelmart.ru/products/13484/13489/13493/13513/</t>
  </si>
  <si>
    <t>http://www.trub-prom.com/magazin-trubyi/truba-nerzhaveyuschaya</t>
  </si>
  <si>
    <t>http://www.steelmart.ru/products/13484/13489/13493/13515/</t>
  </si>
  <si>
    <t>https://tnmk-kursk.ru/truba-nerzhaveyushhaya-yelsv-32kh30-mm-matovaya-aisi-304</t>
  </si>
  <si>
    <t>http://metal100.ru/prodazha/Nerzhaveyuschij-prokat/Truby-n-zh-besshovnye/22%D1%853/08KH18N10T_p2</t>
  </si>
  <si>
    <t>http://metal100.ru/prodazha/Nerzhaveyuschij-prokat/Truby-n-zh-besshovnye/32%D1%854/08KH18N10T_p2</t>
  </si>
  <si>
    <t>http://astrahan.metal100.ru/prodazha/Nerzhaveyuschij-prokat/Truby-n-zh-besshovnye/25%D1%853/08KH18N10T_p2</t>
  </si>
  <si>
    <t>http://astrahan.metal100.ru/prodazha/Nerzhaveyuschij-prokat/Truby-n-zh-besshovnye/25%D1%853/12KH18N10T_p2</t>
  </si>
  <si>
    <t>http://metal100.ru/prodazha/Nerzhaveyuschij-prokat/Truby-n-zh-besshovnye/28%D1%855</t>
  </si>
  <si>
    <t>http://astrahan.metal100.ru/prodazha/Nerzhaveyuschij-prokat/Truby-n-zh-besshovnye/32%D1%853,5/08KH18N10T_p2</t>
  </si>
  <si>
    <t>http://metal100.ru/prodazha/Nerzhaveyuschij-prokat/Truby-n-zh-besshovnye/32x55/08KH18N10T_p2</t>
  </si>
  <si>
    <t>http://astrahan.metal100.ru/prodazha/Nerzhaveyuschij-prokat/Truby-n-zh-besshovnye/42%D1%855/08KH18N10T_p2</t>
  </si>
  <si>
    <t>http://astrahan.metal100.ru/prodazha/Nerzhaveyuschij-prokat/Truby-n-zh-besshovnye/45%D1%853/12KH18N10T_p2</t>
  </si>
  <si>
    <t>http://astrahan.metal100.ru/prodazha/Nerzhaveyuschij-prokat/Truby-n-zh-besshovnye/45%D1%855/08KH18N10T_p2</t>
  </si>
  <si>
    <t>http://astrahan.metal100.ru/prodazha/Nerzhaveyuschij-prokat/Truby-n-zh-besshovnye/45%D1%856/08KH18N10T_p2</t>
  </si>
  <si>
    <t>http://astrahan.metal100.ru/prodazha/Nerzhaveyuschij-prokat/Truby-n-zh-besshovnye/48%D1%854/08KH18N10T_p2</t>
  </si>
  <si>
    <t>http://metal100.ru/prodazha/Nerzhaveyuschij-prokat/Truby-n-zh-besshovnye/48x8/08KH18N10T_p2</t>
  </si>
  <si>
    <t>http://astrahan.metal100.ru/prodazha/Nerzhaveyuschij-prokat/Truby-n-zh-besshovnye/48%D1%855/08KH18N10T_p2</t>
  </si>
  <si>
    <t>http://astrahan.metal100.ru/prodazha/Nerzhaveyuschij-prokat/Truby-n-zh-besshovnye/57%D1%854/08KH18N10T_p2</t>
  </si>
  <si>
    <t>http://astrahan.metal100.ru/prodazha/Nerzhaveyuschij-prokat/Truby-n-zh-besshovnye/57%D1%855/08KH18N10T_p2</t>
  </si>
  <si>
    <t>http://astrahan.metal100.ru/prodazha/Nerzhaveyuschij-prokat/Truby-n-zh-besshovnye/57%D1%855/08KH22N6T_p2</t>
  </si>
  <si>
    <t>http://astrahan.metal100.ru/prodazha/Nerzhaveyuschij-prokat/Truby-n-zh-besshovnye/57%D1%855/12KH18N10T_p2</t>
  </si>
  <si>
    <t>http://astrahan.metal100.ru/prodazha/Nerzhaveyuschij-prokat/Truby-n-zh-besshovnye/57%D1%853/08KH18N10T_p2</t>
  </si>
  <si>
    <t>http://astrahan.metal100.ru/prodazha/Nerzhaveyuschij-prokat/Truby-n-zh-besshovnye/32%D1%853/12KH18N10T_p2</t>
  </si>
  <si>
    <t>http://astrahan.metal100.ru/prodazha/Nerzhaveyuschij-prokat/Truby-n-zh-besshovnye/22%D1%854/08KH18N10T_p2</t>
  </si>
  <si>
    <t>http://astrahan.metal100.ru/prodazha/Nerzhaveyuschij-prokat/Truby-n-zh-besshovnye/60%D1%854/08KH18N10T_p2</t>
  </si>
  <si>
    <t>http://astrahan.metal100.ru/prodazha/Nerzhaveyuschij-prokat/Truby-n-zh-besshovnye/60%D1%855/08KH18N10T_p2</t>
  </si>
  <si>
    <t>http://astrahan.metal100.ru/prodazha/Nerzhaveyuschij-prokat/Truby-n-zh-besshovnye/60%D1%855/10KH17N13M2T_p2</t>
  </si>
  <si>
    <t>http://astrahan.metal100.ru/prodazha/Nerzhaveyuschij-prokat/Truby-n-zh-besshovnye/65%D1%858/08KH18N10T_p2</t>
  </si>
  <si>
    <t>http://astrahan.metal100.ru/prodazha/Nerzhaveyuschij-prokat/Truby-n-zh-besshovnye/65%D1%858,5</t>
  </si>
  <si>
    <t>http://astrahan.metal100.ru/prodazha/Nerzhaveyuschij-prokat/Truby-n-zh-besshovnye/89%D1%855/08KH18N10T_p2</t>
  </si>
  <si>
    <t>http://astrahan.metal100.ru/prodazha/Nerzhaveyuschij-prokat/Truby-n-zh-besshovnye/89%D1%855/12KH18N10T_p2</t>
  </si>
  <si>
    <t>2591-2006</t>
  </si>
  <si>
    <t>http://metal100.ru/prodazha/Sortovoj-prokat/Kvadrat/18/3ps_p2</t>
  </si>
  <si>
    <t>http://metal100.ru/prodazha/Sortovoj-prokat/Kvadrat/20/GOST_2591-06_p3</t>
  </si>
  <si>
    <t>http://metal100.ru/prodazha/Sortovoj-prokat/Kvadrat/20/GOST_2591-88_p3</t>
  </si>
  <si>
    <t>2591-88</t>
  </si>
  <si>
    <t>2590-2006</t>
  </si>
  <si>
    <t>http://astrahan.metal100.ru/prodazha/Sortovoj-prokat/Krug/10/st20_p2</t>
  </si>
  <si>
    <t>http://astrahan.metal100.ru/prodazha/Sortovoj-prokat/Krug/110/st35_p2</t>
  </si>
  <si>
    <t>http://astrahan.metal100.ru/prodazha/Sortovoj-prokat/Krug/12/st20_p2</t>
  </si>
  <si>
    <t>http://astrahan.metal100.ru/prodazha/Sortovoj-prokat/Krug/12/40KH_p2</t>
  </si>
  <si>
    <t>http://astrahan.metal100.ru/prodazha/Sortovoj-prokat/Krug/12/st3_p2</t>
  </si>
  <si>
    <t>http://astrahan.metal100.ru/prodazha/Sortovoj-prokat/Krug/12/3ps_p2</t>
  </si>
  <si>
    <t>http://astrahan.metal100.ru/prodazha/Sortovoj-prokat/Krug/14/st3_p2</t>
  </si>
  <si>
    <t>http://astrahan.metal100.ru/prodazha/Sortovoj-prokat/Krug/18/st45_p2</t>
  </si>
  <si>
    <t>http://astrahan.metal100.ru/prodazha/Sortovoj-prokat/Krug/20/st3_p2</t>
  </si>
  <si>
    <t>http://astrahan.metal100.ru/prodazha/Sortovoj-prokat/Krug/200/st3_p2</t>
  </si>
  <si>
    <t>http://astrahan.metal100.ru/prodazha/Sortovoj-prokat/Krug/22/st35_p2</t>
  </si>
  <si>
    <t>http://astrahan.metal100.ru/prodazha/Sortovoj-prokat/Krug/26/st20_p2</t>
  </si>
  <si>
    <t>http://astrahan.metal100.ru/prodazha/Sortovoj-prokat/Krug/30/st3_p2</t>
  </si>
  <si>
    <t>http://astrahan.metal100.ru/prodazha/Sortovoj-prokat/Krug/32/st20_p2</t>
  </si>
  <si>
    <t>http://astrahan.metal100.ru/prodazha/Sortovoj-prokat/Krug/32/st3_p2</t>
  </si>
  <si>
    <t>http://astrahan.metal100.ru/prodazha/Sortovoj-prokat/Krug/36/st20_p2</t>
  </si>
  <si>
    <t>http://astrahan.metal100.ru/prodazha/Sortovoj-prokat/Krug/36/st35_p2</t>
  </si>
  <si>
    <t>http://astrahan.metal100.ru/prodazha/Sortovoj-prokat/Krug/36/st3_p2</t>
  </si>
  <si>
    <t>http://astrahan.metal100.ru/prodazha/Sortovoj-prokat/Krug/38/st20_p2</t>
  </si>
  <si>
    <t>http://astrahan.metal100.ru/prodazha/Sortovoj-prokat/Krug/40/st3_p2</t>
  </si>
  <si>
    <t>http://astrahan.metal100.ru/prodazha/Sortovoj-prokat/Krug/40/3ps_p2</t>
  </si>
  <si>
    <t>http://astrahan.metal100.ru/prodazha/Sortovoj-prokat/Krug/42/3pssp_p2</t>
  </si>
  <si>
    <t>http://astrahan.metal100.ru/prodazha/Sortovoj-prokat/Krug/50/st20_p2</t>
  </si>
  <si>
    <t>http://astrahan.metal100.ru/prodazha/Sortovoj-prokat/Krug/50/st3_p2</t>
  </si>
  <si>
    <t>http://astrahan.metal100.ru/prodazha/Sortovoj-prokat/Krug/50/3sp_p2</t>
  </si>
  <si>
    <t>http://astrahan.metal100.ru/prodazha/Sortovoj-prokat/Krug/60/3pssp_p2</t>
  </si>
  <si>
    <t>http://astrahan.metal100.ru/prodazha/Sortovoj-prokat/Krug/65/st20_p2</t>
  </si>
  <si>
    <t>http://astrahan.metal100.ru/prodazha/Sortovoj-prokat/Krug/8/3pssp_p2</t>
  </si>
  <si>
    <t>http://astrahan.metal100.ru/prodazha/Sortovoj-prokat/Krug/80/st20_p2</t>
  </si>
  <si>
    <t>8240-97</t>
  </si>
  <si>
    <t>http://metal100.ru/prodazha/Sortovoj-prokat/SHveller/10%D0%9F/st3_p2</t>
  </si>
  <si>
    <t>http://astrahan.metal100.ru/prodazha/Sortovoj-prokat/SHveller/10%D0%9F/GOST_8240-97_p3</t>
  </si>
  <si>
    <t>http://astrahan.metal100.ru/prodazha/Sortovoj-prokat/SHveller/12%D0%9F/st3_p2</t>
  </si>
  <si>
    <t>http://astrahan.metal100.ru/prodazha/Sortovoj-prokat/SHveller/12%D0%A3/3spps5_p2</t>
  </si>
  <si>
    <t>http://metal100.ru/prodazha/Sortovoj-prokat/SHveller/14%D0%9F/09G2S_p2</t>
  </si>
  <si>
    <t>http://astrahan.metal100.ru/prodazha/Sortovoj-prokat/SHveller/14%D0%9F/3spps5_p2</t>
  </si>
  <si>
    <t>http://metal100.ru/prodazha/Sortovoj-prokat/SHveller/14%D0%A3/GOST_8240-97_p3</t>
  </si>
  <si>
    <t>http://astrahan.metal100.ru/prodazha/Sortovoj-prokat/SHveller/16%D0%9F/st3_p2</t>
  </si>
  <si>
    <t>http://metal100.ru/prodazha/Sortovoj-prokat/SHveller/16%D0%A3/09G2S_p2</t>
  </si>
  <si>
    <t>http://metal100.ru/prodazha/Sortovoj-prokat/SHveller/20%D0%9F/st3_p2</t>
  </si>
  <si>
    <t>http://metal100.ru/prodazha/Sortovoj-prokat/SHveller/20%D0%A3/09G2S_p2</t>
  </si>
  <si>
    <t>http://metal100.ru/prodazha/Sortovoj-prokat/SHveller/22%D0%A3/09G2S_p2</t>
  </si>
  <si>
    <t>http://metal100.ru/prodazha/Sortovoj-prokat/SHveller/24%D0%9F/3pssp5_p2</t>
  </si>
  <si>
    <t>http://metal100.ru/prodazha/Sortovoj-prokat/SHveller/24%D0%A3/09G2S_p2</t>
  </si>
  <si>
    <t>21937-76</t>
  </si>
  <si>
    <t>103-2006</t>
  </si>
  <si>
    <t>http://metal100.ru/prodazha/Sortovoj-prokat/Polosa-ocinkovannaya/4%D1%8525/3sp_p2</t>
  </si>
  <si>
    <t>http://metal100.ru/prodazha/Sortovoj-prokat/Polosa-ocinkovannaya/4%D1%8525/st3_p2</t>
  </si>
  <si>
    <t>http://metal100.ru/prodazha/Sortovoj-prokat/Polosa-ocinkovannaya/4%D1%8550</t>
  </si>
  <si>
    <t>8509-93</t>
  </si>
  <si>
    <t>http://metal100.ru/prodazha/Sortovoj-prokat/Ugolok/%D1%83%D0%B3%D0%BE%D0%BB%D0%BE%D0%BA_%D0%A0%D0%9F/100%D1%85100%D1%857/st3_p2</t>
  </si>
  <si>
    <t>http://astrahan.metal100.ru/prodazha/Sortovoj-prokat/Ugolok/%D1%83%D0%B3%D0%BE%D0%BB%D0%BE%D0%BA_%D0%A0%D0%9F/125%D1%85125%D1%858/st3_p2</t>
  </si>
  <si>
    <t>http://astrahan.metal100.ru/prodazha/Sortovoj-prokat/Ugolok/%D1%83%D0%B3%D0%BE%D0%BB%D0%BE%D0%BA_%D0%A0%D0%9F/160%D1%85160%D1%8510/st3_p2</t>
  </si>
  <si>
    <t>http://metal100.ru/prodazha/Sortovoj-prokat/Ugolok/%D1%83%D0%B3%D0%BE%D0%BB%D0%BE%D0%BA_%D0%A0%D0%9F/160%D1%85160%D1%8512/3pssp_p2</t>
  </si>
  <si>
    <t>http://metal100.ru/prodazha/Sortovoj-prokat/Ugolok/%D1%83%D0%B3%D0%BE%D0%BB%D0%BE%D0%BA_%D0%A0%D0%9F/110%D1%85110%D1%858/st3_p2</t>
  </si>
  <si>
    <t>http://metal100.ru/prodazha/Sortovoj-prokat/Ugolok/%D1%83%D0%B3%D0%BE%D0%BB%D0%BE%D0%BA_%D0%A0%D0%9F/25%D1%8525%D1%853/3sp_p2</t>
  </si>
  <si>
    <t>http://metal100.ru/prodazha/Sortovoj-prokat/Ugolok/%D1%83%D0%B3%D0%BE%D0%BB%D0%BE%D0%BA_%D0%A0%D0%9F/32%D1%8532%D1%853/3ps_p2</t>
  </si>
  <si>
    <t>http://metal100.ru/prodazha/Sortovoj-prokat/Ugolok/%D1%83%D0%B3%D0%BE%D0%BB%D0%BE%D0%BA_%D0%A0%D0%9F/32%D1%8532%D1%854</t>
  </si>
  <si>
    <t>http://metal100.ru/prodazha/Sortovoj-prokat/Ugolok/%D1%83%D0%B3%D0%BE%D0%BB%D0%BE%D0%BA_%D0%A0%D0%9F/32%D1%8532%D1%854/st3_p2</t>
  </si>
  <si>
    <t>http://metal100.ru/prodazha/Sortovoj-prokat/Ugolok/%D1%83%D0%B3%D0%BE%D0%BB%D0%BE%D0%BA_%D0%A0%D0%9F/40%D1%8540%D1%854/3sp_p2</t>
  </si>
  <si>
    <t>http://metal100.ru/prodazha/Sortovoj-prokat/Ugolok/%D1%83%D0%B3%D0%BE%D0%BB%D0%BE%D0%BA_%D0%A0%D0%9F/45%D1%8545%D1%854/st3_p2</t>
  </si>
  <si>
    <t>http://metal100.ru/prodazha/Sortovoj-prokat/Ugolok/%D1%83%D0%B3%D0%BE%D0%BB%D0%BE%D0%BA_%D0%A0%D0%9F/63%D1%8563%D1%856/3sp_p2</t>
  </si>
  <si>
    <t>http://metal100.ru/prodazha/Sortovoj-prokat/Ugolok/%D1%83%D0%B3%D0%BE%D0%BB%D0%BE%D0%BA_%D0%A0%D0%9F/75%D1%8575%D1%858/st3_p2</t>
  </si>
  <si>
    <t>http://metal100.ru/prodazha/Sortovoj-prokat/Ugolok/%D1%83%D0%B3%D0%BE%D0%BB%D0%BE%D0%BA_%D0%A0%D0%9F/75%D1%8575%D1%858/3spps_p2</t>
  </si>
  <si>
    <t>52927-2008</t>
  </si>
  <si>
    <t>http://astrahan.metal100.ru/prodazha/Cvetnoj-prokat/Latun/%D0%BF%D1%80%D1%83%D1%82%D0%BE%D0%BA_%D0%BB%D0%B0%D1%82%D1%83%D0%BD%D0%BD%D1%8B%D0%B9/80/L90_p2</t>
  </si>
  <si>
    <t>2060-2006</t>
  </si>
  <si>
    <t>http://astrahan.metal100.ru/prodazha/Cvetnoj-prokat/Latun/%D0%BF%D1%80%D1%83%D1%82%D0%BE%D0%BA_%D0%BB%D0%B0%D1%82%D1%83%D0%BD%D0%BD%D1%8B%D0%B9/25/LS59-1_p2</t>
  </si>
  <si>
    <t>http://astrahan.metal100.ru/prodazha/Cvetnoj-prokat/Latun/%D0%BF%D1%80%D1%83%D1%82%D0%BE%D0%BA_%D0%BB%D0%B0%D1%82%D1%83%D0%BD%D0%BD%D1%8B%D0%B9/10/LS59-1_p2</t>
  </si>
  <si>
    <t>http://astrahan.metal100.ru/prodazha/Cvetnoj-prokat/Latun/%D0%BF%D1%80%D1%83%D1%82%D0%BE%D0%BA_%D0%BB%D0%B0%D1%82%D1%83%D0%BD%D0%BD%D1%8B%D0%B9/20/LS59-1_p2</t>
  </si>
  <si>
    <t>http://astrahan.metal100.ru/prodazha/Cvetnoj-prokat/Latun/%D0%BF%D1%80%D1%83%D1%82%D0%BE%D0%BA_%D0%BB%D0%B0%D1%82%D1%83%D0%BD%D0%BD%D1%8B%D0%B9/45/LS59-1_p2</t>
  </si>
  <si>
    <t>8732-78</t>
  </si>
  <si>
    <t>5781-82</t>
  </si>
  <si>
    <t>http://astrahan.metal100.ru/prodazha/Sortovoj-prokat/Armatura/%D0%901/14</t>
  </si>
  <si>
    <t>http://astrahan.metal100.ru/prodazha/Sortovoj-prokat/Armatura/%D0%901/16</t>
  </si>
  <si>
    <t>3262-75</t>
  </si>
  <si>
    <t>http://astrahan.metal100.ru/prodazha/Cvetnoj-prokat/Alyuminij/%D0%BB%D0%B8%D1%81%D1%82/3/AMG5M_p2</t>
  </si>
  <si>
    <t>http://astrahan.metal100.ru/prodazha/Cvetnoj-prokat/Alyuminij/%D0%BB%D0%B8%D1%81%D1%82/5,0/AMG5M_p2</t>
  </si>
  <si>
    <t>http://astrahan.metal100.ru/prodazha/Cvetnoj-prokat/Alyuminij/%D0%BB%D0%B8%D1%81%D1%82/8,0/AMG5M_p2</t>
  </si>
  <si>
    <t>http://astrahan.metal100.ru/prodazha/Cvetnoj-prokat/Alyuminij/%D0%BB%D0%B8%D1%81%D1%82/0,5/AMG2M_p2</t>
  </si>
  <si>
    <t>http://astrahan.metal100.ru/prodazha/Cvetnoj-prokat/Alyuminij/%D0%BB%D0%B8%D1%81%D1%82_%D1%80%D0%B8%D1%84%D0%BB%D1%91%D0%BD%D1%8B%D0%B9/4/AMG2N2_p2</t>
  </si>
  <si>
    <t>21631-76</t>
  </si>
  <si>
    <t>http://metal100.ru/prodazha/Sortovoj-prokat/Katanka/6,5/GOST_30136-94_p3</t>
  </si>
  <si>
    <t>30136-94</t>
  </si>
  <si>
    <t>8239-89</t>
  </si>
  <si>
    <t>http://astrahan.metal100.ru/prodazha/Sortovoj-prokat/Balka-Dvutavr/%D0%B1%D0%BD/14/st3_p2</t>
  </si>
  <si>
    <t>http://metal100.ru/prodazha/Sortovoj-prokat/Balka-Dvutavr/%D0%B1%D0%BD/20/09G2S_p2</t>
  </si>
  <si>
    <t>http://metal100.ru/prodazha/Sortovoj-prokat/Balka-Dvutavr/%D0%B1%D0%BD/30/3spps5_p2</t>
  </si>
  <si>
    <t>8510-93</t>
  </si>
  <si>
    <t>http://astrahan.metal100.ru/prodazha/Sortovoj-prokat/Ugolok/%D1%83%D0%B3%D0%BE%D0%BB%D0%BE%D0%BA_%D0%9D%D0%9F/75%D1%8550%D1%856/GOST_8510-93_p3</t>
  </si>
  <si>
    <t>2208-2007</t>
  </si>
  <si>
    <t>http://astrahan.metal100.ru/prodazha/Cvetnoj-prokat/Latun/%D0%BB%D0%B8%D1%81%D1%82/1/L63_p2</t>
  </si>
  <si>
    <t>http://astrahan.metal100.ru/prodazha/Cvetnoj-prokat/Latun/%D0%BB%D0%B8%D1%81%D1%82/1/LS59-1_p2</t>
  </si>
  <si>
    <t>http://astrahan.metal100.ru/prodazha/Cvetnoj-prokat/Latun/%D0%BB%D0%B8%D1%81%D1%82/14/L90_p2</t>
  </si>
  <si>
    <t>http://astrahan.metal100.ru/prodazha/Cvetnoj-prokat/Latun/%D0%BB%D0%B8%D1%81%D1%82/16/L90_p2</t>
  </si>
  <si>
    <t>http://astrahan.metal100.ru/prodazha/Cvetnoj-prokat/Latun/%D0%BB%D0%B8%D1%81%D1%82/2/L63_p2</t>
  </si>
  <si>
    <t>http://astrahan.metal100.ru/prodazha/Cvetnoj-prokat/Latun/%D0%BB%D0%B8%D1%81%D1%82/2/L90_p2</t>
  </si>
  <si>
    <t>http://astrahan.metal100.ru/prodazha/Cvetnoj-prokat/Latun/%D0%BB%D0%B8%D1%81%D1%82/2/LS59-1_p2</t>
  </si>
  <si>
    <t>http://astrahan.metal100.ru/prodazha/Cvetnoj-prokat/Latun/%D0%BB%D0%B8%D1%81%D1%82/3/L63_p2</t>
  </si>
  <si>
    <t>http://astrahan.metal100.ru/prodazha/Cvetnoj-prokat/Latun/%D0%BB%D0%B8%D1%81%D1%82/4/L63_p2</t>
  </si>
  <si>
    <t>http://astrahan.metal100.ru/prodazha/Cvetnoj-prokat/Latun/%D0%BB%D0%B8%D1%81%D1%82/4/LS59-1_p2</t>
  </si>
  <si>
    <t>http://astrahan.metal100.ru/prodazha/Cvetnoj-prokat/Latun/%D0%BB%D0%B8%D1%81%D1%82/8/L63_p2</t>
  </si>
  <si>
    <t>617-2006</t>
  </si>
  <si>
    <t>http://metal100.ru/prodazha/Cvetnoj-prokat/Med/%D1%82%D1%80%D1%83%D0%B1%D0%B0_%D1%82%D1%80%D1%83%D0%B1%D0%BA%D0%B0/24%D1%851,5/M3r_p2</t>
  </si>
  <si>
    <t>http://astrahan.metal100.ru/prodazha/Cvetnoj-prokat/Med/%D1%82%D1%80%D1%83%D0%B1%D0%B0_%D1%82%D1%80%D1%83%D0%B1%D0%BA%D0%B0/24%D1%852/M3r_p2</t>
  </si>
  <si>
    <t>http://astrahan.metal100.ru/prodazha/Cvetnoj-prokat/Med/%D1%82%D1%80%D1%83%D0%B1%D0%B0_%D1%82%D1%80%D1%83%D0%B1%D0%BA%D0%B0/24%D1%854</t>
  </si>
  <si>
    <t>http://astrahan.metal100.ru/prodazha/Cvetnoj-prokat/Med/%D1%82%D1%80%D1%83%D0%B1%D0%B0_%D1%82%D1%80%D1%83%D0%B1%D0%BA%D0%B0/10%D1%852/M3r_p2</t>
  </si>
  <si>
    <t>http://metal100.ru/prodazha/Cvetnoj-prokat/Med/%D1%82%D1%80%D1%83%D0%B1%D0%B0_%D1%82%D1%80%D1%83%D0%B1%D0%BA%D0%B0/14%D1%851/M3r_p2</t>
  </si>
  <si>
    <t>http://astrahan.metal100.ru/prodazha/Cvetnoj-prokat/Med/%D1%82%D1%80%D1%83%D0%B1%D0%B0_%D1%82%D1%80%D1%83%D0%B1%D0%BA%D0%B0/10%D1%851,5/M3r_p2</t>
  </si>
  <si>
    <t>http://metal100.ru/prodazha/Cvetnoj-prokat/Med/%D1%82%D1%80%D1%83%D0%B1%D0%B0_%D1%82%D1%80%D1%83%D0%B1%D0%BA%D0%B0/6%D1%851,0/M3r_p2</t>
  </si>
  <si>
    <t>http://astrahan.metal100.ru/prodazha/Cvetnoj-prokat/Med/%D1%82%D1%80%D1%83%D0%B1%D0%B0_%D1%82%D1%80%D1%83%D0%B1%D0%BA%D0%B0/12%D1%851,5/M3r_p2</t>
  </si>
  <si>
    <t>http://astrahan.metal100.ru/prodazha/Cvetnoj-prokat/Med/%D1%82%D1%80%D1%83%D0%B1%D0%B0_%D1%82%D1%80%D1%83%D0%B1%D0%BA%D0%B0/22%D1%851,5/M3r_p2</t>
  </si>
  <si>
    <t>http://astrahan.metal100.ru/prodazha/Cvetnoj-prokat/Med/%D1%82%D1%80%D1%83%D0%B1%D0%B0_%D1%82%D1%80%D1%83%D0%B1%D0%BA%D0%B0/10%D1%852/M2_p2</t>
  </si>
  <si>
    <t>http://astrahan.metal100.ru/prodazha/Cvetnoj-prokat/Med/%D1%82%D1%80%D1%83%D0%B1%D0%B0_%D1%82%D1%80%D1%83%D0%B1%D0%BA%D0%B0/14%D1%852/M3r_p2</t>
  </si>
  <si>
    <t>http://astrahan.metal100.ru/prodazha/Cvetnoj-prokat/Med/%D1%82%D1%80%D1%83%D0%B1%D0%B0_%D1%82%D1%80%D1%83%D0%B1%D0%BA%D0%B0/36%D1%852</t>
  </si>
  <si>
    <t>17217-79</t>
  </si>
  <si>
    <t>3282-74</t>
  </si>
  <si>
    <t>1535-2006</t>
  </si>
  <si>
    <t>18143-72</t>
  </si>
  <si>
    <t>492-2006</t>
  </si>
  <si>
    <t>EN 12735-1</t>
  </si>
  <si>
    <t>495-92</t>
  </si>
  <si>
    <t>13738-91</t>
  </si>
  <si>
    <t>19903-74</t>
  </si>
  <si>
    <t>10704-91</t>
  </si>
  <si>
    <t>1066-2015</t>
  </si>
  <si>
    <t>http://astrahan.metal100.ru/prodazha/Cvetnoj-prokat/Latun/%D0%BF%D1%80%D0%BE%D0%B2%D0%BE%D0%BB%D0%BA%D0%B0/0,5/L63_p2</t>
  </si>
  <si>
    <t>http://astrahan.metal100.ru/prodazha/Cvetnoj-prokat/Latun/%D0%BF%D1%80%D0%BE%D0%B2%D0%BE%D0%BB%D0%BA%D0%B0/0,6/L63_p2</t>
  </si>
  <si>
    <t>http://astrahan.metal100.ru/prodazha/Cvetnoj-prokat/Latun/%D0%BF%D1%80%D0%BE%D0%B2%D0%BE%D0%BB%D0%BA%D0%B0/1/L63_p2</t>
  </si>
  <si>
    <t>http://astrahan.metal100.ru/prodazha/Cvetnoj-prokat/Latun/%D0%BF%D1%80%D0%BE%D0%B2%D0%BE%D0%BB%D0%BA%D0%B0/4/L63_p2</t>
  </si>
  <si>
    <t>http://astrahan.metal100.ru/prodazha/Cvetnoj-prokat/Latun/%D0%BF%D1%80%D0%BE%D0%B2%D0%BE%D0%BB%D0%BA%D0%B0/6/L63_p2</t>
  </si>
  <si>
    <t>1628-78</t>
  </si>
  <si>
    <t>http://astrahan.metal100.ru/prodazha/Cvetnoj-prokat/Bronza/%D0%BF%D1%80%D1%83%D1%82%D0%BE%D0%BA/30/BrAZH9-4_p2</t>
  </si>
  <si>
    <t>http://astrahan.metal100.ru/prodazha/Cvetnoj-prokat/Bronza/%D0%BF%D1%80%D1%83%D1%82%D0%BE%D0%BA/38</t>
  </si>
  <si>
    <t>http://astrahan.metal100.ru/prodazha/Cvetnoj-prokat/Bronza/%D0%BF%D1%80%D1%83%D1%82%D0%BE%D0%BA/60/BrAZH9-4_p2</t>
  </si>
  <si>
    <t>http://astrahan.metal100.ru/prodazha/Cvetnoj-prokat/Bronza/%D0%BF%D1%80%D1%83%D1%82%D0%BE%D0%BA/60/BrAZHMts10-3-1,5_p2</t>
  </si>
  <si>
    <t>http://astrahan.metal100.ru/prodazha/Cvetnoj-prokat/Bronza/%D0%BF%D1%80%D1%83%D1%82%D0%BE%D0%BA/60/BrAMts9-2_p2</t>
  </si>
  <si>
    <t>http://astrahan.metal100.ru/prodazha/Cvetnoj-prokat/Bronza/%D0%BF%D1%80%D1%83%D1%82%D0%BE%D0%BA/65/BrAZH9-4_p2</t>
  </si>
  <si>
    <t>http://astrahan.metal100.ru/prodazha/Cvetnoj-prokat/Bronza/%D0%BF%D1%80%D1%83%D1%82%D0%BE%D0%BA/75/BrAZHMts10-3-1,5_p2</t>
  </si>
  <si>
    <t>613-79</t>
  </si>
  <si>
    <t>http://astrahan.metal100.ru/prodazha/Cvetnoj-prokat/Bronza/%D0%BF%D1%80%D1%83%D1%82%D0%BE%D0%BA/100/BrOTSS5-5-5_p2</t>
  </si>
  <si>
    <t>http://astrahan.metal100.ru/prodazha/Cvetnoj-prokat/Bronza/%D0%BF%D1%80%D1%83%D1%82%D0%BE%D0%BA/45/BRAZHNMts9-4-4-1_p2</t>
  </si>
  <si>
    <t>ТУ48-21-249-72</t>
  </si>
  <si>
    <t>http://astrahan.metal100.ru/prodazha/Cvetnoj-prokat/Bronza/%D0%BF%D1%80%D1%83%D1%82%D0%BE%D0%BA/50/BRAZHNMts9-4-4-1_p2</t>
  </si>
  <si>
    <t>http://astrahan.metal100.ru/prodazha/Cvetnoj-prokat/Bronza/%D0%BF%D1%80%D1%83%D1%82%D0%BE%D0%BA/60/BRAZHNMts9-4-4-1_p2</t>
  </si>
  <si>
    <t>1173-93</t>
  </si>
  <si>
    <t>6009-74</t>
  </si>
  <si>
    <t>https://ekb.metalloprokat.ru/price/price_9226032.html</t>
  </si>
  <si>
    <t>http://metal100.ru/prodazha/Trubnyj-prokat/Truby-profilnye/%D0%BA%D0%B2%D0%B0%D0%B4%D1%80/150%D1%85150%D1%858/st3_p2</t>
  </si>
  <si>
    <t>30245-2003</t>
  </si>
  <si>
    <t>http://astrahan.metal100.ru/prodazha/Sortovoj-prokat/Balka-Dvutavr/%D0%9C/45%D0%9C/3pssp_p2</t>
  </si>
  <si>
    <t>http://astrahan.metal100.ru/prodazha/Sortovoj-prokat/Balka-Dvutavr/%D0%9C/30%D0%9C/09G2S_p2</t>
  </si>
  <si>
    <t>19475-74</t>
  </si>
  <si>
    <t>http://metal100.ru/prodazha/Nerzhaveyuschij-prokat/List-n-zh/%D0%BB%D0%B8%D1%81%D1%82/0,8/AISI_304_p2</t>
  </si>
  <si>
    <t>http://astrahan.metal100.ru/prodazha/Nerzhaveyuschij-prokat/Krug-n-zh/20/AISI_304_p2</t>
  </si>
  <si>
    <t>http://metal100.ru/prodazha/Nerzhaveyuschij-prokat/Truby-e-s-n-zh/%D1%8D%D0%BB_%D1%81%D0%B2%D0%B0%D1%80%D0%BD%D1%8B%D0%B5/38%D1%853/AISI_304_p2</t>
  </si>
  <si>
    <t>http://metal100.ru/prodazha/Nerzhaveyuschij-prokat/List-n-zh/%D0%BB%D0%B8%D1%81%D1%82/8/GOST_19903-74_p3</t>
  </si>
  <si>
    <t>http://metal100.ru/prodazha/Cvetnoj-prokat/Alyuminij/%D1%82%D1%80%D1%83%D0%B1%D0%B0/38%D1%853/AMG5_p2</t>
  </si>
  <si>
    <t>http://astrahan.metal100.ru/prodazha/Cvetnoj-prokat/Alyuminij/%D1%82%D0%B0%D0%B2%D1%80/25%D1%8525%D1%852/AD31T1_p2</t>
  </si>
  <si>
    <t>http://astrahan.metal100.ru/prodazha/Sortovoj-prokat/SHveller/30%D0%A3/3spps5_p2</t>
  </si>
  <si>
    <t>Единица измерения</t>
  </si>
  <si>
    <t>http://metal100.ru/prodazha/Sortovoj-prokat/List-g-k/15/st3_p2</t>
  </si>
  <si>
    <t>http://metal100.ru/prodazha/Sortovoj-prokat/Balka-Dvutavr/%D0%9A/30%D0%9A2/09G2S-12_p2</t>
  </si>
  <si>
    <t>ИТОГО</t>
  </si>
  <si>
    <t>Рыночная стоимость, руб.</t>
  </si>
  <si>
    <t>Износ физический</t>
  </si>
  <si>
    <t>Износ функциональный</t>
  </si>
  <si>
    <t>Износ внешний</t>
  </si>
  <si>
    <t>Накопленный износ</t>
  </si>
  <si>
    <t>Накопленный износ, руб.</t>
  </si>
  <si>
    <t>ГОСТ</t>
  </si>
  <si>
    <t>http://kompozit52.ru/catalog/metalloprokat/stal_listovaya_g_k/</t>
  </si>
  <si>
    <t>https://www.lador.ru/list_gk/</t>
  </si>
  <si>
    <t>Наименование товарной позиции</t>
  </si>
  <si>
    <t>Номер артикула</t>
  </si>
  <si>
    <t>Количество, в ед.</t>
  </si>
  <si>
    <t>Остаточная стоимость,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</si>
</sst>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;[Red]\-0.000"/>
    <numFmt numFmtId="165" formatCode="00000000000"/>
    <numFmt numFmtId="166" formatCode="#,##0.000;[Red]\-#,##0.000"/>
  </numFmts>
  <fonts count="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charset val="204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165" fontId="2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vertical="top" wrapText="1" indent="3"/>
    </xf>
    <xf numFmtId="0" fontId="2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6" fontId="2" fillId="2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vertical="top" wrapText="1" indent="3"/>
    </xf>
    <xf numFmtId="0" fontId="1" fillId="2" borderId="1" xfId="0" applyNumberFormat="1" applyFont="1" applyFill="1" applyBorder="1" applyAlignment="1">
      <alignment vertical="top" wrapText="1" indent="3"/>
    </xf>
    <xf numFmtId="165" fontId="1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vertical="top" wrapText="1" indent="4"/>
    </xf>
    <xf numFmtId="166" fontId="1" fillId="2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Fill="1" applyBorder="1" applyAlignment="1">
      <alignment vertical="top" wrapText="1" indent="3"/>
    </xf>
    <xf numFmtId="165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165" fontId="2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horizontal="right" vertical="top" wrapText="1"/>
    </xf>
    <xf numFmtId="0" fontId="0" fillId="0" borderId="0" xfId="0" applyBorder="1"/>
    <xf numFmtId="166" fontId="2" fillId="2" borderId="0" xfId="0" applyNumberFormat="1" applyFont="1" applyFill="1" applyBorder="1" applyAlignment="1">
      <alignment horizontal="right" vertical="top" wrapText="1"/>
    </xf>
    <xf numFmtId="0" fontId="4" fillId="4" borderId="1" xfId="0" applyNumberFormat="1" applyFont="1" applyFill="1" applyBorder="1" applyAlignment="1">
      <alignment vertical="top" wrapText="1" indent="2"/>
    </xf>
    <xf numFmtId="0" fontId="4" fillId="4" borderId="1" xfId="0" applyNumberFormat="1" applyFont="1" applyFill="1" applyBorder="1" applyAlignment="1">
      <alignment vertical="top" wrapText="1"/>
    </xf>
    <xf numFmtId="164" fontId="4" fillId="4" borderId="1" xfId="0" applyNumberFormat="1" applyFont="1" applyFill="1" applyBorder="1" applyAlignment="1">
      <alignment horizontal="right" vertical="top" wrapText="1"/>
    </xf>
    <xf numFmtId="166" fontId="4" fillId="4" borderId="1" xfId="0" applyNumberFormat="1" applyFont="1" applyFill="1" applyBorder="1" applyAlignment="1">
      <alignment horizontal="right" vertical="top" wrapText="1"/>
    </xf>
    <xf numFmtId="0" fontId="1" fillId="5" borderId="1" xfId="0" applyNumberFormat="1" applyFont="1" applyFill="1" applyBorder="1" applyAlignment="1">
      <alignment vertical="top" wrapText="1" indent="2"/>
    </xf>
    <xf numFmtId="165" fontId="2" fillId="5" borderId="1" xfId="0" applyNumberFormat="1" applyFont="1" applyFill="1" applyBorder="1" applyAlignment="1">
      <alignment horizontal="left" vertical="top" wrapText="1"/>
    </xf>
    <xf numFmtId="0" fontId="1" fillId="5" borderId="1" xfId="0" applyNumberFormat="1" applyFont="1" applyFill="1" applyBorder="1" applyAlignment="1">
      <alignment vertical="top" wrapText="1" indent="3"/>
    </xf>
    <xf numFmtId="0" fontId="0" fillId="5" borderId="1" xfId="0" applyFill="1" applyBorder="1"/>
    <xf numFmtId="2" fontId="1" fillId="5" borderId="1" xfId="0" applyNumberFormat="1" applyFont="1" applyFill="1" applyBorder="1" applyAlignment="1">
      <alignment vertical="top" wrapText="1" indent="2"/>
    </xf>
    <xf numFmtId="2" fontId="2" fillId="5" borderId="1" xfId="0" applyNumberFormat="1" applyFont="1" applyFill="1" applyBorder="1" applyAlignment="1">
      <alignment horizontal="left" vertical="top" wrapText="1"/>
    </xf>
    <xf numFmtId="2" fontId="4" fillId="4" borderId="1" xfId="0" applyNumberFormat="1" applyFont="1" applyFill="1" applyBorder="1" applyAlignment="1">
      <alignment horizontal="right" vertical="top" wrapText="1"/>
    </xf>
    <xf numFmtId="2" fontId="0" fillId="0" borderId="0" xfId="0" applyNumberFormat="1" applyBorder="1"/>
    <xf numFmtId="4" fontId="2" fillId="2" borderId="1" xfId="0" applyNumberFormat="1" applyFont="1" applyFill="1" applyBorder="1" applyAlignment="1">
      <alignment horizontal="right"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4" fontId="4" fillId="4" borderId="1" xfId="0" applyNumberFormat="1" applyFont="1" applyFill="1" applyBorder="1" applyAlignment="1">
      <alignment vertical="top" wrapText="1" indent="2"/>
    </xf>
    <xf numFmtId="4" fontId="1" fillId="5" borderId="1" xfId="0" applyNumberFormat="1" applyFont="1" applyFill="1" applyBorder="1" applyAlignment="1">
      <alignment horizontal="right" vertical="top" wrapText="1"/>
    </xf>
    <xf numFmtId="0" fontId="0" fillId="0" borderId="0" xfId="0" applyProtection="1">
      <protection locked="0"/>
    </xf>
    <xf numFmtId="4" fontId="1" fillId="6" borderId="1" xfId="0" applyNumberFormat="1" applyFont="1" applyFill="1" applyBorder="1" applyAlignment="1" applyProtection="1">
      <alignment vertical="top" wrapText="1" indent="2"/>
      <protection locked="0"/>
    </xf>
    <xf numFmtId="0" fontId="1" fillId="5" borderId="1" xfId="0" applyNumberFormat="1" applyFont="1" applyFill="1" applyBorder="1" applyAlignment="1" applyProtection="1">
      <alignment vertical="top" wrapText="1" indent="2"/>
      <protection locked="0"/>
    </xf>
    <xf numFmtId="4" fontId="2" fillId="6" borderId="1" xfId="0" applyNumberFormat="1" applyFont="1" applyFill="1" applyBorder="1" applyAlignment="1" applyProtection="1">
      <alignment horizontal="left" vertical="top" wrapText="1"/>
      <protection locked="0"/>
    </xf>
    <xf numFmtId="165" fontId="2" fillId="2" borderId="0" xfId="0" applyNumberFormat="1" applyFont="1" applyFill="1" applyBorder="1" applyAlignment="1" applyProtection="1">
      <alignment horizontal="left" vertical="top" wrapText="1"/>
      <protection locked="0"/>
    </xf>
    <xf numFmtId="4" fontId="4" fillId="6" borderId="1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4" fontId="2" fillId="6" borderId="1" xfId="0" applyNumberFormat="1" applyFont="1" applyFill="1" applyBorder="1" applyAlignment="1" applyProtection="1">
      <alignment horizontal="right" vertical="top" wrapText="1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3" fillId="0" borderId="0" xfId="1" applyProtection="1">
      <protection locked="0"/>
    </xf>
    <xf numFmtId="2" fontId="3" fillId="0" borderId="0" xfId="1" applyNumberForma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" fontId="1" fillId="6" borderId="1" xfId="0" applyNumberFormat="1" applyFont="1" applyFill="1" applyBorder="1" applyAlignment="1" applyProtection="1">
      <alignment horizontal="right" vertical="top" wrapText="1"/>
      <protection locked="0"/>
    </xf>
    <xf numFmtId="166" fontId="1" fillId="5" borderId="1" xfId="0" applyNumberFormat="1" applyFont="1" applyFill="1" applyBorder="1" applyAlignment="1" applyProtection="1">
      <alignment horizontal="right" vertical="top" wrapText="1"/>
      <protection locked="0"/>
    </xf>
    <xf numFmtId="4" fontId="0" fillId="6" borderId="0" xfId="0" applyNumberFormat="1" applyFill="1" applyProtection="1">
      <protection locked="0"/>
    </xf>
    <xf numFmtId="4" fontId="2" fillId="6" borderId="0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 applyProtection="1">
      <protection locked="0"/>
    </xf>
    <xf numFmtId="4" fontId="0" fillId="6" borderId="0" xfId="0" applyNumberFormat="1" applyFill="1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strahan.metal100.ru/prodazha/Trubnyj-prokat/Truby-besshovnye-g-k/219%D1%8512/st10_p2" TargetMode="External"/><Relationship Id="rId299" Type="http://schemas.openxmlformats.org/officeDocument/2006/relationships/hyperlink" Target="http://astrahan.metal100.ru/prodazha/Trubnyj-prokat/Truby-besshovnye-h-k/25%D1%854/st20_p2" TargetMode="External"/><Relationship Id="rId21" Type="http://schemas.openxmlformats.org/officeDocument/2006/relationships/hyperlink" Target="http://astrahan.provolkoff.ru/provoloka-vjazalnaja-6-o-ch-gost-3282-74/" TargetMode="External"/><Relationship Id="rId63" Type="http://schemas.openxmlformats.org/officeDocument/2006/relationships/hyperlink" Target="http://astrahan.metal100.ru/prodazha/Trubnyj-prokat/Truby-besshovnye-g-k/108%D1%854/st20_p2" TargetMode="External"/><Relationship Id="rId159" Type="http://schemas.openxmlformats.org/officeDocument/2006/relationships/hyperlink" Target="http://metal100.ru/prodazha/Trubnyj-prokat/Truby-besshovnye-g-k/45%D1%853,5" TargetMode="External"/><Relationship Id="rId324" Type="http://schemas.openxmlformats.org/officeDocument/2006/relationships/hyperlink" Target="http://astrahan.metal100.ru/prodazha/Trubnyj-prokat/Truby-besshovnye-h-k/48%D1%854/st20_p2" TargetMode="External"/><Relationship Id="rId366" Type="http://schemas.openxmlformats.org/officeDocument/2006/relationships/hyperlink" Target="http://astrahan.metal100.ru/prodazha/Nerzhaveyuschij-prokat/Truby-n-zh-besshovnye/48%D1%855/08KH18N10T_p2" TargetMode="External"/><Relationship Id="rId531" Type="http://schemas.openxmlformats.org/officeDocument/2006/relationships/hyperlink" Target="http://astrahan.metal100.ru/prodazha/Cvetnoj-prokat/Latun/%D0%BF%D1%80%D0%BE%D0%B2%D0%BE%D0%BB%D0%BA%D0%B0/0,5/L63_p2" TargetMode="External"/><Relationship Id="rId170" Type="http://schemas.openxmlformats.org/officeDocument/2006/relationships/hyperlink" Target="http://astrahan.metal100.ru/prodazha/Trubnyj-prokat/Truby-besshovnye-g-k/57%D1%854/st20_p2" TargetMode="External"/><Relationship Id="rId226" Type="http://schemas.openxmlformats.org/officeDocument/2006/relationships/hyperlink" Target="http://astrahan.metal100.ru/prodazha/Trubnyj-prokat/Truby-VGP-ocink/25%D1%852,8" TargetMode="External"/><Relationship Id="rId433" Type="http://schemas.openxmlformats.org/officeDocument/2006/relationships/hyperlink" Target="http://astrahan.metal100.ru/prodazha/Sortovoj-prokat/SHveller/14%D0%9F/3spps5_p2" TargetMode="External"/><Relationship Id="rId268" Type="http://schemas.openxmlformats.org/officeDocument/2006/relationships/hyperlink" Target="https://almet.ru/medno-nikelevie-splavi/medno-nikelevaja-truba/medno-nikelevaja-truba-mng51.html" TargetMode="External"/><Relationship Id="rId475" Type="http://schemas.openxmlformats.org/officeDocument/2006/relationships/hyperlink" Target="http://metal100.ru/prodazha/Sortovoj-prokat/Ugolok/%D1%83%D0%B3%D0%BE%D0%BB%D0%BE%D0%BA_%D0%A0%D0%9F/40%D1%8540%D1%854/3sp_p2" TargetMode="External"/><Relationship Id="rId32" Type="http://schemas.openxmlformats.org/officeDocument/2006/relationships/hyperlink" Target="https://ekb.pulscen.ru/products/list_1_5mm_stal_60s2a_108836201" TargetMode="External"/><Relationship Id="rId74" Type="http://schemas.openxmlformats.org/officeDocument/2006/relationships/hyperlink" Target="http://astrahan.metal100.ru/prodazha/Trubnyj-prokat/Truby-besshovnye-g-k/114%D1%856" TargetMode="External"/><Relationship Id="rId128" Type="http://schemas.openxmlformats.org/officeDocument/2006/relationships/hyperlink" Target="http://astrahan.metal100.ru/prodazha/Trubnyj-prokat/Truby-besshovnye-g-k/273%D1%858/st20_p2" TargetMode="External"/><Relationship Id="rId335" Type="http://schemas.openxmlformats.org/officeDocument/2006/relationships/hyperlink" Target="http://www.steelmart.ru/products/13484/13489/13493/13513/" TargetMode="External"/><Relationship Id="rId377" Type="http://schemas.openxmlformats.org/officeDocument/2006/relationships/hyperlink" Target="http://astrahan.metal100.ru/prodazha/Nerzhaveyuschij-prokat/Truby-n-zh-besshovnye/65%D1%858/08KH18N10T_p2" TargetMode="External"/><Relationship Id="rId500" Type="http://schemas.openxmlformats.org/officeDocument/2006/relationships/hyperlink" Target="http://metal100.ru/prodazha/Sortovoj-prokat/Katanka/6,5/GOST_30136-94_p3" TargetMode="External"/><Relationship Id="rId542" Type="http://schemas.openxmlformats.org/officeDocument/2006/relationships/hyperlink" Target="http://astrahan.metal100.ru/prodazha/Cvetnoj-prokat/Bronza/%D0%BF%D1%80%D1%83%D1%82%D0%BE%D0%BA/60/BrAMts9-2_p2" TargetMode="External"/><Relationship Id="rId5" Type="http://schemas.openxmlformats.org/officeDocument/2006/relationships/hyperlink" Target="http://www.metall-nn.ru/catalog/truby_vodogazoprovodnye_gost_3262-75/" TargetMode="External"/><Relationship Id="rId181" Type="http://schemas.openxmlformats.org/officeDocument/2006/relationships/hyperlink" Target="http://astrahan.metal100.ru/prodazha/Trubnyj-prokat/Truby-besshovnye-g-k/60%D1%856/st20_p2" TargetMode="External"/><Relationship Id="rId237" Type="http://schemas.openxmlformats.org/officeDocument/2006/relationships/hyperlink" Target="http://astrahan.metal100.ru/prodazha/Trubnyj-prokat/Truby-VGP-ocink/40%D1%853,5" TargetMode="External"/><Relationship Id="rId402" Type="http://schemas.openxmlformats.org/officeDocument/2006/relationships/hyperlink" Target="http://astrahan.metal100.ru/prodazha/Sortovoj-prokat/Krug/22/st35_p2" TargetMode="External"/><Relationship Id="rId279" Type="http://schemas.openxmlformats.org/officeDocument/2006/relationships/hyperlink" Target="https://www.lsst.ru/truba-stalnaya/" TargetMode="External"/><Relationship Id="rId444" Type="http://schemas.openxmlformats.org/officeDocument/2006/relationships/hyperlink" Target="http://metal100.ru/prodazha/Sortovoj-prokat/SHveller/24%D0%A3/09G2S_p2" TargetMode="External"/><Relationship Id="rId486" Type="http://schemas.openxmlformats.org/officeDocument/2006/relationships/hyperlink" Target="http://metal100.ru/prodazha/Sortovoj-prokat/Ugolok/%D1%83%D0%B3%D0%BE%D0%BB%D0%BE%D0%BA_%D0%A0%D0%9F/75%D1%8575%D1%858/st3_p2" TargetMode="External"/><Relationship Id="rId43" Type="http://schemas.openxmlformats.org/officeDocument/2006/relationships/hyperlink" Target="https://steel-ex.ru/truby/truba-besshovnaya-57/truba-besshovnaya-57kh3/" TargetMode="External"/><Relationship Id="rId139" Type="http://schemas.openxmlformats.org/officeDocument/2006/relationships/hyperlink" Target="http://metal100.ru/prodazha/Trubnyj-prokat/Truby-besshovnye-g-k/325%D1%8515/st10_p2" TargetMode="External"/><Relationship Id="rId290" Type="http://schemas.openxmlformats.org/officeDocument/2006/relationships/hyperlink" Target="https://www.lsst.ru/truba-stalnaya/" TargetMode="External"/><Relationship Id="rId304" Type="http://schemas.openxmlformats.org/officeDocument/2006/relationships/hyperlink" Target="http://astrahan.metal100.ru/prodazha/Trubnyj-prokat/Truby-besshovnye-h-k/32%D1%853/st20_p2" TargetMode="External"/><Relationship Id="rId346" Type="http://schemas.openxmlformats.org/officeDocument/2006/relationships/hyperlink" Target="https://tnmk-kursk.ru/truba-nerzhaveyushhaya-yelsv-32kh30-mm-matovaya-aisi-304" TargetMode="External"/><Relationship Id="rId388" Type="http://schemas.openxmlformats.org/officeDocument/2006/relationships/hyperlink" Target="http://astrahan.metal100.ru/prodazha/Sortovoj-prokat/Krug/12/st20_p2" TargetMode="External"/><Relationship Id="rId511" Type="http://schemas.openxmlformats.org/officeDocument/2006/relationships/hyperlink" Target="http://astrahan.metal100.ru/prodazha/Cvetnoj-prokat/Latun/%D0%BB%D0%B8%D1%81%D1%82/2/L63_p2" TargetMode="External"/><Relationship Id="rId553" Type="http://schemas.openxmlformats.org/officeDocument/2006/relationships/hyperlink" Target="http://astrahan.metal100.ru/prodazha/Sortovoj-prokat/Balka-Dvutavr/%D0%9C/45%D0%9C/3pssp_p2" TargetMode="External"/><Relationship Id="rId85" Type="http://schemas.openxmlformats.org/officeDocument/2006/relationships/hyperlink" Target="http://astrahan.metal100.ru/prodazha/Trubnyj-prokat/Truby-besshovnye-g-k/133%D1%858/st20_p2" TargetMode="External"/><Relationship Id="rId150" Type="http://schemas.openxmlformats.org/officeDocument/2006/relationships/hyperlink" Target="http://metal100.ru/prodazha/Trubnyj-prokat/Truby-besshovnye-h-k/38%D1%854/st10_p2" TargetMode="External"/><Relationship Id="rId192" Type="http://schemas.openxmlformats.org/officeDocument/2006/relationships/hyperlink" Target="http://astrahan.metal100.ru/prodazha/Trubnyj-prokat/Truby-besshovnye-g-k/76%D1%858/st20_p2" TargetMode="External"/><Relationship Id="rId206" Type="http://schemas.openxmlformats.org/officeDocument/2006/relationships/hyperlink" Target="http://astrahan.metal100.ru/prodazha/Trubnyj-prokat/Truby-besshovnye-g-k/89%D1%855/st20_p2" TargetMode="External"/><Relationship Id="rId413" Type="http://schemas.openxmlformats.org/officeDocument/2006/relationships/hyperlink" Target="http://astrahan.metal100.ru/prodazha/Sortovoj-prokat/Krug/40/3ps_p2" TargetMode="External"/><Relationship Id="rId248" Type="http://schemas.openxmlformats.org/officeDocument/2006/relationships/hyperlink" Target="http://astrahan.metal100.ru/prodazha/Trubnyj-prokat/Truby-VGP/20%D1%852,8" TargetMode="External"/><Relationship Id="rId455" Type="http://schemas.openxmlformats.org/officeDocument/2006/relationships/hyperlink" Target="http://metal100.ru/prodazha/Sortovoj-prokat/Polosa-ocinkovannaya/4%D1%8525/st3_p2" TargetMode="External"/><Relationship Id="rId497" Type="http://schemas.openxmlformats.org/officeDocument/2006/relationships/hyperlink" Target="http://astrahan.metal100.ru/prodazha/Cvetnoj-prokat/Alyuminij/%D0%BB%D0%B8%D1%81%D1%82/8,0/AMG5M_p2" TargetMode="External"/><Relationship Id="rId12" Type="http://schemas.openxmlformats.org/officeDocument/2006/relationships/hyperlink" Target="http://astrahan.metal100.ru/prodazha/Trubnyj-prokat/Truby-besshovnye-h-k/18%D1%852/GOST_8734-75_p3" TargetMode="External"/><Relationship Id="rId108" Type="http://schemas.openxmlformats.org/officeDocument/2006/relationships/hyperlink" Target="http://astrahan.metal100.ru/prodazha/Trubnyj-prokat/Truby-besshovnye-g-k/194%D1%8510" TargetMode="External"/><Relationship Id="rId315" Type="http://schemas.openxmlformats.org/officeDocument/2006/relationships/hyperlink" Target="http://metal100.ru/prodazha/Trubnyj-prokat/Truby-besshovnye-h-k/45%D1%852,5/st10_p2" TargetMode="External"/><Relationship Id="rId357" Type="http://schemas.openxmlformats.org/officeDocument/2006/relationships/hyperlink" Target="http://metal100.ru/prodazha/Nerzhaveyuschij-prokat/Truby-n-zh-besshovnye/32x55/08KH18N10T_p2" TargetMode="External"/><Relationship Id="rId522" Type="http://schemas.openxmlformats.org/officeDocument/2006/relationships/hyperlink" Target="http://metal100.ru/prodazha/Cvetnoj-prokat/Med/%D1%82%D1%80%D1%83%D0%B1%D0%B0_%D1%82%D1%80%D1%83%D0%B1%D0%BA%D0%B0/14%D1%851/M3r_p2" TargetMode="External"/><Relationship Id="rId54" Type="http://schemas.openxmlformats.org/officeDocument/2006/relationships/hyperlink" Target="http://metal100.ru/prodazha/Trubnyj-prokat/Truby-besshovnye-g-k/102%D1%854" TargetMode="External"/><Relationship Id="rId96" Type="http://schemas.openxmlformats.org/officeDocument/2006/relationships/hyperlink" Target="http://astrahan.metal100.ru/prodazha/Trubnyj-prokat/Truby-besshovnye-g-k/168%D1%8510/st20_p2" TargetMode="External"/><Relationship Id="rId161" Type="http://schemas.openxmlformats.org/officeDocument/2006/relationships/hyperlink" Target="http://astrahan.metal100.ru/prodazha/Trubnyj-prokat/Truby-besshovnye-g-k/48,3%D1%855" TargetMode="External"/><Relationship Id="rId217" Type="http://schemas.openxmlformats.org/officeDocument/2006/relationships/hyperlink" Target="http://astrahan.metal100.ru/prodazha/Trubnyj-prokat/Truby-VGP-ocink/15%D1%852,8" TargetMode="External"/><Relationship Id="rId399" Type="http://schemas.openxmlformats.org/officeDocument/2006/relationships/hyperlink" Target="http://astrahan.metal100.ru/prodazha/Sortovoj-prokat/Krug/20/st3_p2" TargetMode="External"/><Relationship Id="rId564" Type="http://schemas.openxmlformats.org/officeDocument/2006/relationships/hyperlink" Target="http://metal100.ru/prodazha/Cvetnoj-prokat/Alyuminij/%D1%82%D1%80%D1%83%D0%B1%D0%B0/38%D1%853/AMG5_p2" TargetMode="External"/><Relationship Id="rId259" Type="http://schemas.openxmlformats.org/officeDocument/2006/relationships/hyperlink" Target="https://almet.ru/medno-nikelevie-splavi/medno-nikelevaja-truba/medno-nikelevaja-truba-mng51.html" TargetMode="External"/><Relationship Id="rId424" Type="http://schemas.openxmlformats.org/officeDocument/2006/relationships/hyperlink" Target="http://astrahan.metal100.ru/prodazha/Sortovoj-prokat/SHveller/10%D0%9F/GOST_8240-97_p3" TargetMode="External"/><Relationship Id="rId466" Type="http://schemas.openxmlformats.org/officeDocument/2006/relationships/hyperlink" Target="http://metal100.ru/prodazha/Sortovoj-prokat/Ugolok/%D1%83%D0%B3%D0%BE%D0%BB%D0%BE%D0%BA_%D0%A0%D0%9F/25%D1%8525%D1%853/3sp_p2" TargetMode="External"/><Relationship Id="rId23" Type="http://schemas.openxmlformats.org/officeDocument/2006/relationships/hyperlink" Target="http://spbalum.ru/metal/alyuminievyj-ugolok/alyuminievaya-ugolok-amg5" TargetMode="External"/><Relationship Id="rId119" Type="http://schemas.openxmlformats.org/officeDocument/2006/relationships/hyperlink" Target="http://astrahan.metal100.ru/prodazha/Trubnyj-prokat/Truby-besshovnye-g-k/219%D1%8520/st10_p2" TargetMode="External"/><Relationship Id="rId270" Type="http://schemas.openxmlformats.org/officeDocument/2006/relationships/hyperlink" Target="https://almet.ru/medno-nikelevie-splavi/medno-nikelevaja-truba/medno-nikelevaja-truba-mng51.html" TargetMode="External"/><Relationship Id="rId326" Type="http://schemas.openxmlformats.org/officeDocument/2006/relationships/hyperlink" Target="http://astrahan.metal100.ru/prodazha/Trubnyj-prokat/Truby-besshovnye-h-k/57%D1%853/st10_p2" TargetMode="External"/><Relationship Id="rId533" Type="http://schemas.openxmlformats.org/officeDocument/2006/relationships/hyperlink" Target="http://astrahan.metal100.ru/prodazha/Cvetnoj-prokat/Latun/%D0%BF%D1%80%D0%BE%D0%B2%D0%BE%D0%BB%D0%BA%D0%B0/1/L63_p2" TargetMode="External"/><Relationship Id="rId65" Type="http://schemas.openxmlformats.org/officeDocument/2006/relationships/hyperlink" Target="http://astrahan.metal100.ru/prodazha/Trubnyj-prokat/Truby-besshovnye-g-k/108%D1%855/st20_p2" TargetMode="External"/><Relationship Id="rId130" Type="http://schemas.openxmlformats.org/officeDocument/2006/relationships/hyperlink" Target="http://astrahan.metal100.ru/prodazha/Trubnyj-prokat/Truby-besshovnye-h-k/27%D1%853/st20_p2" TargetMode="External"/><Relationship Id="rId368" Type="http://schemas.openxmlformats.org/officeDocument/2006/relationships/hyperlink" Target="http://astrahan.metal100.ru/prodazha/Nerzhaveyuschij-prokat/Truby-n-zh-besshovnye/57%D1%855/08KH18N10T_p2" TargetMode="External"/><Relationship Id="rId172" Type="http://schemas.openxmlformats.org/officeDocument/2006/relationships/hyperlink" Target="http://astrahan.metal100.ru/prodazha/Trubnyj-prokat/Truby-besshovnye-g-k/57%D1%855/st20_p2" TargetMode="External"/><Relationship Id="rId228" Type="http://schemas.openxmlformats.org/officeDocument/2006/relationships/hyperlink" Target="http://astrahan.metal100.ru/prodazha/Trubnyj-prokat/Truby-VGP-ocink/25%D1%852,8" TargetMode="External"/><Relationship Id="rId435" Type="http://schemas.openxmlformats.org/officeDocument/2006/relationships/hyperlink" Target="http://metal100.ru/prodazha/Sortovoj-prokat/SHveller/14%D0%A3/GOST_8240-97_p3" TargetMode="External"/><Relationship Id="rId477" Type="http://schemas.openxmlformats.org/officeDocument/2006/relationships/hyperlink" Target="http://metal100.ru/prodazha/Sortovoj-prokat/Ugolok/%D1%83%D0%B3%D0%BE%D0%BB%D0%BE%D0%BA_%D0%A0%D0%9F/45%D1%8545%D1%854/st3_p2" TargetMode="External"/><Relationship Id="rId281" Type="http://schemas.openxmlformats.org/officeDocument/2006/relationships/hyperlink" Target="http://metal100.ru/prodazha/Trubnyj-prokat/Truby-besshovnye-g-k/10%D1%852" TargetMode="External"/><Relationship Id="rId337" Type="http://schemas.openxmlformats.org/officeDocument/2006/relationships/hyperlink" Target="http://www.trub-prom.com/magazin-trubyi/truba-nerzhaveyuschaya" TargetMode="External"/><Relationship Id="rId502" Type="http://schemas.openxmlformats.org/officeDocument/2006/relationships/hyperlink" Target="http://astrahan.metal100.ru/prodazha/Sortovoj-prokat/Balka-Dvutavr/%D0%B1%D0%BD/14/st3_p2" TargetMode="External"/><Relationship Id="rId34" Type="http://schemas.openxmlformats.org/officeDocument/2006/relationships/hyperlink" Target="https://festima.ru/docs/100304870/allrussia/truba-mednaya-1-18-286kh127" TargetMode="External"/><Relationship Id="rId76" Type="http://schemas.openxmlformats.org/officeDocument/2006/relationships/hyperlink" Target="http://astrahan.metal100.ru/prodazha/Trubnyj-prokat/Truby-besshovnye-g-k/114%D1%858/st20_p2" TargetMode="External"/><Relationship Id="rId141" Type="http://schemas.openxmlformats.org/officeDocument/2006/relationships/hyperlink" Target="http://astrahan.metal100.ru/prodazha/Trubnyj-prokat/Truby-besshovnye-g-k/325%D1%8516/st20_p2" TargetMode="External"/><Relationship Id="rId379" Type="http://schemas.openxmlformats.org/officeDocument/2006/relationships/hyperlink" Target="http://astrahan.metal100.ru/prodazha/Nerzhaveyuschij-prokat/Truby-n-zh-besshovnye/89%D1%855/08KH18N10T_p2" TargetMode="External"/><Relationship Id="rId544" Type="http://schemas.openxmlformats.org/officeDocument/2006/relationships/hyperlink" Target="http://astrahan.metal100.ru/prodazha/Cvetnoj-prokat/Bronza/%D0%BF%D1%80%D1%83%D1%82%D0%BE%D0%BA/75/BrAZHMts10-3-1,5_p2" TargetMode="External"/><Relationship Id="rId7" Type="http://schemas.openxmlformats.org/officeDocument/2006/relationships/hyperlink" Target="http://www.alfa-sous.ru/katalog/nerzhaveyushhij-metalloprokat/krug/krug-nerzhaveyushhij-12x18n10t.html" TargetMode="External"/><Relationship Id="rId183" Type="http://schemas.openxmlformats.org/officeDocument/2006/relationships/hyperlink" Target="http://astrahan.metal100.ru/prodazha/Trubnyj-prokat/Truby-besshovnye-g-k/60%D1%858/st10_p2" TargetMode="External"/><Relationship Id="rId239" Type="http://schemas.openxmlformats.org/officeDocument/2006/relationships/hyperlink" Target="http://astrahan.metal100.ru/prodazha/Trubnyj-prokat/Truby-VGP-ocink/50%D1%853,5" TargetMode="External"/><Relationship Id="rId390" Type="http://schemas.openxmlformats.org/officeDocument/2006/relationships/hyperlink" Target="http://astrahan.metal100.ru/prodazha/Sortovoj-prokat/Krug/12/st3_p2" TargetMode="External"/><Relationship Id="rId404" Type="http://schemas.openxmlformats.org/officeDocument/2006/relationships/hyperlink" Target="http://astrahan.metal100.ru/prodazha/Sortovoj-prokat/Krug/30/st3_p2" TargetMode="External"/><Relationship Id="rId446" Type="http://schemas.openxmlformats.org/officeDocument/2006/relationships/hyperlink" Target="http://st-rostov.ru/polosobulb" TargetMode="External"/><Relationship Id="rId250" Type="http://schemas.openxmlformats.org/officeDocument/2006/relationships/hyperlink" Target="http://astrahan.metal100.ru/prodazha/Trubnyj-prokat/Truby-elektrosvarnye/1020%D1%8510/3sp5_p2" TargetMode="External"/><Relationship Id="rId292" Type="http://schemas.openxmlformats.org/officeDocument/2006/relationships/hyperlink" Target="http://metal100.ru/prodazha/Trubnyj-prokat/Truby-besshovnye-h-k/16%D1%852/st10_p2" TargetMode="External"/><Relationship Id="rId306" Type="http://schemas.openxmlformats.org/officeDocument/2006/relationships/hyperlink" Target="http://astrahan.metal100.ru/prodazha/Trubnyj-prokat/Truby-besshovnye-h-k/32%D1%854/st20_p2" TargetMode="External"/><Relationship Id="rId488" Type="http://schemas.openxmlformats.org/officeDocument/2006/relationships/hyperlink" Target="http://astrahan.metal100.ru/prodazha/Cvetnoj-prokat/Latun/%D0%BF%D1%80%D1%83%D1%82%D0%BE%D0%BA_%D0%BB%D0%B0%D1%82%D1%83%D0%BD%D0%BD%D1%8B%D0%B9/80/L90_p2" TargetMode="External"/><Relationship Id="rId45" Type="http://schemas.openxmlformats.org/officeDocument/2006/relationships/hyperlink" Target="https://steel-ex.ru/rolled-metal/krug-goryachekatanyy/krug-stalnoy-10/" TargetMode="External"/><Relationship Id="rId87" Type="http://schemas.openxmlformats.org/officeDocument/2006/relationships/hyperlink" Target="http://astrahan.metal100.ru/prodazha/Trubnyj-prokat/Truby-besshovnye-g-k/140%D1%8510/st10_p2" TargetMode="External"/><Relationship Id="rId110" Type="http://schemas.openxmlformats.org/officeDocument/2006/relationships/hyperlink" Target="http://astrahan.metal100.ru/prodazha/Trubnyj-prokat/Truby-besshovnye-g-k/219%D1%8510/st10_p2" TargetMode="External"/><Relationship Id="rId348" Type="http://schemas.openxmlformats.org/officeDocument/2006/relationships/hyperlink" Target="https://tnmk-kursk.ru/truba-nerzhaveyushhaya-yelsv-32kh30-mm-matovaya-aisi-304" TargetMode="External"/><Relationship Id="rId513" Type="http://schemas.openxmlformats.org/officeDocument/2006/relationships/hyperlink" Target="http://astrahan.metal100.ru/prodazha/Cvetnoj-prokat/Latun/%D0%BB%D0%B8%D1%81%D1%82/2/LS59-1_p2" TargetMode="External"/><Relationship Id="rId555" Type="http://schemas.openxmlformats.org/officeDocument/2006/relationships/hyperlink" Target="http://metal100.ru/prodazha/Nerzhaveyuschij-prokat/List-n-zh/%D0%BB%D0%B8%D1%81%D1%82/0,8/AISI_304_p2" TargetMode="External"/><Relationship Id="rId152" Type="http://schemas.openxmlformats.org/officeDocument/2006/relationships/hyperlink" Target="http://astrahan.metal100.ru/prodazha/Trubnyj-prokat/Truby-besshovnye-g-k/426%D1%8514/st20_p2" TargetMode="External"/><Relationship Id="rId194" Type="http://schemas.openxmlformats.org/officeDocument/2006/relationships/hyperlink" Target="http://metal100.ru/prodazha/Trubnyj-prokat/Truby-besshovnye-g-k/83%D1%856/st10_p2" TargetMode="External"/><Relationship Id="rId208" Type="http://schemas.openxmlformats.org/officeDocument/2006/relationships/hyperlink" Target="http://astrahan.metal100.ru/prodazha/Trubnyj-prokat/Truby-besshovnye-g-k/89%D1%855/st20_p2" TargetMode="External"/><Relationship Id="rId415" Type="http://schemas.openxmlformats.org/officeDocument/2006/relationships/hyperlink" Target="http://astrahan.metal100.ru/prodazha/Sortovoj-prokat/Krug/50/st20_p2" TargetMode="External"/><Relationship Id="rId457" Type="http://schemas.openxmlformats.org/officeDocument/2006/relationships/hyperlink" Target="http://metal100.ru/prodazha/Sortovoj-prokat/Ugolok/%D1%83%D0%B3%D0%BE%D0%BB%D0%BE%D0%BA_%D0%A0%D0%9F/100%D1%85100%D1%857/st3_p2" TargetMode="External"/><Relationship Id="rId261" Type="http://schemas.openxmlformats.org/officeDocument/2006/relationships/hyperlink" Target="https://almet.ru/medno-nikelevie-splavi/medno-nikelevaja-truba/medno-nikelevaja-truba-mng51.html" TargetMode="External"/><Relationship Id="rId499" Type="http://schemas.openxmlformats.org/officeDocument/2006/relationships/hyperlink" Target="http://astrahan.metal100.ru/prodazha/Cvetnoj-prokat/Alyuminij/%D0%BB%D0%B8%D1%81%D1%82_%D1%80%D0%B8%D1%84%D0%BB%D1%91%D0%BD%D1%8B%D0%B9/4/AMG2N2_p2" TargetMode="External"/><Relationship Id="rId14" Type="http://schemas.openxmlformats.org/officeDocument/2006/relationships/hyperlink" Target="http://metal100.ru/prodazha/Trubnyj-prokat/Truby-besshovnye-h-k/18%D1%853/GOST_8734-75_p3" TargetMode="External"/><Relationship Id="rId56" Type="http://schemas.openxmlformats.org/officeDocument/2006/relationships/hyperlink" Target="http://astrahan.metal100.ru/prodazha/Trubnyj-prokat/Truby-besshovnye-g-k/108%D1%855/st10_p2" TargetMode="External"/><Relationship Id="rId317" Type="http://schemas.openxmlformats.org/officeDocument/2006/relationships/hyperlink" Target="http://astrahan.metal100.ru/prodazha/Trubnyj-prokat/Truby-besshovnye-h-k/45%D1%853/st10_p2" TargetMode="External"/><Relationship Id="rId359" Type="http://schemas.openxmlformats.org/officeDocument/2006/relationships/hyperlink" Target="http://astrahan.metal100.ru/prodazha/Nerzhaveyuschij-prokat/Truby-n-zh-besshovnye/45%D1%853/12KH18N10T_p2" TargetMode="External"/><Relationship Id="rId524" Type="http://schemas.openxmlformats.org/officeDocument/2006/relationships/hyperlink" Target="http://metal100.ru/prodazha/Cvetnoj-prokat/Med/%D1%82%D1%80%D1%83%D0%B1%D0%B0_%D1%82%D1%80%D1%83%D0%B1%D0%BA%D0%B0/6%D1%851,0/M3r_p2" TargetMode="External"/><Relationship Id="rId566" Type="http://schemas.openxmlformats.org/officeDocument/2006/relationships/hyperlink" Target="http://astrahan.metal100.ru/prodazha/Sortovoj-prokat/SHveller/30%D0%A3/3spps5_p2" TargetMode="External"/><Relationship Id="rId98" Type="http://schemas.openxmlformats.org/officeDocument/2006/relationships/hyperlink" Target="http://astrahan.metal100.ru/prodazha/Trubnyj-prokat/Truby-besshovnye-g-k/168%D1%8511/st20_p2" TargetMode="External"/><Relationship Id="rId121" Type="http://schemas.openxmlformats.org/officeDocument/2006/relationships/hyperlink" Target="http://astrahan.metal100.ru/prodazha/Trubnyj-prokat/Truby-besshovnye-g-k/219%D1%856/st20_p2" TargetMode="External"/><Relationship Id="rId163" Type="http://schemas.openxmlformats.org/officeDocument/2006/relationships/hyperlink" Target="http://astrahan.metal100.ru/prodazha/Trubnyj-prokat/Truby-besshovnye-g-k/50%D1%854" TargetMode="External"/><Relationship Id="rId219" Type="http://schemas.openxmlformats.org/officeDocument/2006/relationships/hyperlink" Target="http://astrahan.metal100.ru/prodazha/Trubnyj-prokat/Truby-VGP-ocink/15%D1%853,2" TargetMode="External"/><Relationship Id="rId370" Type="http://schemas.openxmlformats.org/officeDocument/2006/relationships/hyperlink" Target="http://astrahan.metal100.ru/prodazha/Nerzhaveyuschij-prokat/Truby-n-zh-besshovnye/57%D1%855/12KH18N10T_p2" TargetMode="External"/><Relationship Id="rId426" Type="http://schemas.openxmlformats.org/officeDocument/2006/relationships/hyperlink" Target="http://astrahan.metal100.ru/prodazha/Sortovoj-prokat/SHveller/10%D0%9F/GOST_8240-97_p3" TargetMode="External"/><Relationship Id="rId230" Type="http://schemas.openxmlformats.org/officeDocument/2006/relationships/hyperlink" Target="http://astrahan.metal100.ru/prodazha/Trubnyj-prokat/Truby-VGP-ocink/25%D1%853,2" TargetMode="External"/><Relationship Id="rId468" Type="http://schemas.openxmlformats.org/officeDocument/2006/relationships/hyperlink" Target="http://metal100.ru/prodazha/Sortovoj-prokat/Ugolok/%D1%83%D0%B3%D0%BE%D0%BB%D0%BE%D0%BA_%D0%A0%D0%9F/32%D1%8532%D1%853/3ps_p2" TargetMode="External"/><Relationship Id="rId25" Type="http://schemas.openxmlformats.org/officeDocument/2006/relationships/hyperlink" Target="http://astrahan.metal100.ru/prodazha/Trubnyj-prokat/Truby-besshovnye-h-k/25%D1%853" TargetMode="External"/><Relationship Id="rId67" Type="http://schemas.openxmlformats.org/officeDocument/2006/relationships/hyperlink" Target="http://astrahan.metal100.ru/prodazha/Trubnyj-prokat/Truby-besshovnye-g-k/108%D1%856/st10_p2" TargetMode="External"/><Relationship Id="rId272" Type="http://schemas.openxmlformats.org/officeDocument/2006/relationships/hyperlink" Target="https://www.lsst.ru/truba-stalnaya/" TargetMode="External"/><Relationship Id="rId328" Type="http://schemas.openxmlformats.org/officeDocument/2006/relationships/hyperlink" Target="http://metal100.ru/prodazha/Trubnyj-prokat/Truby-besshovnye-h-k/60%D1%854/st20_p2" TargetMode="External"/><Relationship Id="rId535" Type="http://schemas.openxmlformats.org/officeDocument/2006/relationships/hyperlink" Target="http://astrahan.metal100.ru/prodazha/Cvetnoj-prokat/Latun/%D0%BF%D1%80%D0%BE%D0%B2%D0%BE%D0%BB%D0%BA%D0%B0/6/L63_p2" TargetMode="External"/><Relationship Id="rId132" Type="http://schemas.openxmlformats.org/officeDocument/2006/relationships/hyperlink" Target="http://metal100.ru/prodazha/Trubnyj-prokat/Truby-besshovnye-g-k/299%D1%8512/st10_p2" TargetMode="External"/><Relationship Id="rId174" Type="http://schemas.openxmlformats.org/officeDocument/2006/relationships/hyperlink" Target="http://astrahan.metal100.ru/prodazha/Trubnyj-prokat/Truby-besshovnye-g-k/57%D1%856/st20_p2" TargetMode="External"/><Relationship Id="rId381" Type="http://schemas.openxmlformats.org/officeDocument/2006/relationships/hyperlink" Target="http://metal100.ru/prodazha/Sortovoj-prokat/Kvadrat/18/3ps_p2" TargetMode="External"/><Relationship Id="rId241" Type="http://schemas.openxmlformats.org/officeDocument/2006/relationships/hyperlink" Target="http://metal100.ru/prodazha/Trubnyj-prokat/Truby-VGP-ocink/80%D1%854,5" TargetMode="External"/><Relationship Id="rId437" Type="http://schemas.openxmlformats.org/officeDocument/2006/relationships/hyperlink" Target="http://astrahan.metal100.ru/prodazha/Sortovoj-prokat/SHveller/16%D0%9F/st3_p2" TargetMode="External"/><Relationship Id="rId479" Type="http://schemas.openxmlformats.org/officeDocument/2006/relationships/hyperlink" Target="http://metal100.ru/prodazha/Sortovoj-prokat/Ugolok/%D1%83%D0%B3%D0%BE%D0%BB%D0%BE%D0%BA_%D0%A0%D0%9F/63%D1%8563%D1%856/3sp_p2" TargetMode="External"/><Relationship Id="rId36" Type="http://schemas.openxmlformats.org/officeDocument/2006/relationships/hyperlink" Target="http://metallicheckiy-portal.ru/prices/cvetmet/1255_metpromstar_mednaa_truba_kondicionernaa" TargetMode="External"/><Relationship Id="rId283" Type="http://schemas.openxmlformats.org/officeDocument/2006/relationships/hyperlink" Target="http://metal100.ru/prodazha/Trubnyj-prokat/Truby-besshovnye-h-k/14%D1%852/st10_p2" TargetMode="External"/><Relationship Id="rId339" Type="http://schemas.openxmlformats.org/officeDocument/2006/relationships/hyperlink" Target="http://www.steelmart.ru/products/13484/13489/13493/13515/" TargetMode="External"/><Relationship Id="rId490" Type="http://schemas.openxmlformats.org/officeDocument/2006/relationships/hyperlink" Target="http://astrahan.metal100.ru/prodazha/Cvetnoj-prokat/Latun/%D0%BF%D1%80%D1%83%D1%82%D0%BE%D0%BA_%D0%BB%D0%B0%D1%82%D1%83%D0%BD%D0%BD%D1%8B%D0%B9/10/LS59-1_p2" TargetMode="External"/><Relationship Id="rId504" Type="http://schemas.openxmlformats.org/officeDocument/2006/relationships/hyperlink" Target="http://metal100.ru/prodazha/Sortovoj-prokat/Balka-Dvutavr/%D0%B1%D0%BD/30/3spps5_p2" TargetMode="External"/><Relationship Id="rId546" Type="http://schemas.openxmlformats.org/officeDocument/2006/relationships/hyperlink" Target="http://astrahan.metal100.ru/prodazha/Cvetnoj-prokat/Bronza/%D0%BF%D1%80%D1%83%D1%82%D0%BE%D0%BA/45/BRAZHNMts9-4-4-1_p2" TargetMode="External"/><Relationship Id="rId78" Type="http://schemas.openxmlformats.org/officeDocument/2006/relationships/hyperlink" Target="http://astrahan.metal100.ru/prodazha/Trubnyj-prokat/Truby-besshovnye-g-k/114%D1%858/st20_p2" TargetMode="External"/><Relationship Id="rId101" Type="http://schemas.openxmlformats.org/officeDocument/2006/relationships/hyperlink" Target="http://astrahan.metal100.ru/prodazha/Trubnyj-prokat/Truby-besshovnye-g-k/168%D1%857/st20_p2" TargetMode="External"/><Relationship Id="rId143" Type="http://schemas.openxmlformats.org/officeDocument/2006/relationships/hyperlink" Target="http://metal100.ru/prodazha/Trubnyj-prokat/Truby-besshovnye-g-k/325%D1%8520/09G2S_p2" TargetMode="External"/><Relationship Id="rId185" Type="http://schemas.openxmlformats.org/officeDocument/2006/relationships/hyperlink" Target="http://astrahan.metal100.ru/prodazha/Trubnyj-prokat/Truby-besshovnye-g-k/76%D1%8510/st10_p2" TargetMode="External"/><Relationship Id="rId350" Type="http://schemas.openxmlformats.org/officeDocument/2006/relationships/hyperlink" Target="http://metal100.ru/prodazha/Nerzhaveyuschij-prokat/Truby-n-zh-besshovnye/22%D1%853/08KH18N10T_p2" TargetMode="External"/><Relationship Id="rId406" Type="http://schemas.openxmlformats.org/officeDocument/2006/relationships/hyperlink" Target="http://astrahan.metal100.ru/prodazha/Sortovoj-prokat/Krug/32/st3_p2" TargetMode="External"/><Relationship Id="rId9" Type="http://schemas.openxmlformats.org/officeDocument/2006/relationships/hyperlink" Target="http://www.alfa-sous.ru/katalog/nerzhaveyushhij-metalloprokat/krug/krug-nerzhaveyushhij-12x18n10t.html" TargetMode="External"/><Relationship Id="rId210" Type="http://schemas.openxmlformats.org/officeDocument/2006/relationships/hyperlink" Target="http://astrahan.metal100.ru/prodazha/Trubnyj-prokat/Truby-besshovnye-g-k/89%D1%856/st20_p2" TargetMode="External"/><Relationship Id="rId392" Type="http://schemas.openxmlformats.org/officeDocument/2006/relationships/hyperlink" Target="http://astrahan.metal100.ru/prodazha/Sortovoj-prokat/Krug/12/3ps_p2" TargetMode="External"/><Relationship Id="rId448" Type="http://schemas.openxmlformats.org/officeDocument/2006/relationships/hyperlink" Target="http://st-rostov.ru/polosobulb" TargetMode="External"/><Relationship Id="rId26" Type="http://schemas.openxmlformats.org/officeDocument/2006/relationships/hyperlink" Target="http://astrakhan.mpstar.ru/alyuminij/list-alyuminievyj/?stranica=16" TargetMode="External"/><Relationship Id="rId231" Type="http://schemas.openxmlformats.org/officeDocument/2006/relationships/hyperlink" Target="http://astrahan.metal100.ru/prodazha/Trubnyj-prokat/Truby-VGP-ocink/32%D1%853,2" TargetMode="External"/><Relationship Id="rId252" Type="http://schemas.openxmlformats.org/officeDocument/2006/relationships/hyperlink" Target="https://almet.ru/medno-nikelevie-splavi/medno-nikelevaja-truba/medno-nikelevaja-truba-mng51.html" TargetMode="External"/><Relationship Id="rId273" Type="http://schemas.openxmlformats.org/officeDocument/2006/relationships/hyperlink" Target="https://www.lsst.ru/truba-stalnaya/" TargetMode="External"/><Relationship Id="rId294" Type="http://schemas.openxmlformats.org/officeDocument/2006/relationships/hyperlink" Target="http://metal100.ru/prodazha/Trubnyj-prokat/Truby-besshovnye-h-k/22%D1%853/st10_p2" TargetMode="External"/><Relationship Id="rId308" Type="http://schemas.openxmlformats.org/officeDocument/2006/relationships/hyperlink" Target="http://astrahan.metal100.ru/prodazha/Trubnyj-prokat/Truby-besshovnye-h-k/38%D1%853,5" TargetMode="External"/><Relationship Id="rId329" Type="http://schemas.openxmlformats.org/officeDocument/2006/relationships/hyperlink" Target="http://metal100.ru/prodazha/Trubnyj-prokat/Truby-besshovnye-h-k/60%D1%855" TargetMode="External"/><Relationship Id="rId480" Type="http://schemas.openxmlformats.org/officeDocument/2006/relationships/hyperlink" Target="http://metal100.ru/prodazha/Sortovoj-prokat/Ugolok/%D1%83%D0%B3%D0%BE%D0%BB%D0%BE%D0%BA_%D0%A0%D0%9F/63%D1%8563%D1%856/3sp_p2" TargetMode="External"/><Relationship Id="rId515" Type="http://schemas.openxmlformats.org/officeDocument/2006/relationships/hyperlink" Target="http://astrahan.metal100.ru/prodazha/Cvetnoj-prokat/Latun/%D0%BB%D0%B8%D1%81%D1%82/4/L63_p2" TargetMode="External"/><Relationship Id="rId536" Type="http://schemas.openxmlformats.org/officeDocument/2006/relationships/hyperlink" Target="http://astrahan.metal100.ru/prodazha/Cvetnoj-prokat/Bronza/%D0%BF%D1%80%D1%83%D1%82%D0%BE%D0%BA/30/BrAZH9-4_p2" TargetMode="External"/><Relationship Id="rId47" Type="http://schemas.openxmlformats.org/officeDocument/2006/relationships/hyperlink" Target="https://apex-metal.ru/catalog/krug/krug_goryachekatanyy/?page=2&amp;filter=yes&amp;har1=30" TargetMode="External"/><Relationship Id="rId68" Type="http://schemas.openxmlformats.org/officeDocument/2006/relationships/hyperlink" Target="http://astrahan.metal100.ru/prodazha/Trubnyj-prokat/Truby-besshovnye-g-k/108%D1%858/st10_p2" TargetMode="External"/><Relationship Id="rId89" Type="http://schemas.openxmlformats.org/officeDocument/2006/relationships/hyperlink" Target="http://astrahan.metal100.ru/prodazha/Trubnyj-prokat/Truby-besshovnye-g-k/140%D1%855/st20_p2" TargetMode="External"/><Relationship Id="rId112" Type="http://schemas.openxmlformats.org/officeDocument/2006/relationships/hyperlink" Target="http://astrahan.metal100.ru/prodazha/Trubnyj-prokat/Truby-besshovnye-g-k/219%D1%8510/st10_p2" TargetMode="External"/><Relationship Id="rId133" Type="http://schemas.openxmlformats.org/officeDocument/2006/relationships/hyperlink" Target="http://metal100.ru/prodazha/Trubnyj-prokat/Truby-besshovnye-g-k/299%D1%8525/st10_p2" TargetMode="External"/><Relationship Id="rId154" Type="http://schemas.openxmlformats.org/officeDocument/2006/relationships/hyperlink" Target="http://astrahan.metal100.ru/prodazha/Trubnyj-prokat/Truby-besshovnye-g-k/426%D1%859/st20_p2" TargetMode="External"/><Relationship Id="rId175" Type="http://schemas.openxmlformats.org/officeDocument/2006/relationships/hyperlink" Target="http://astrahan.metal100.ru/prodazha/Trubnyj-prokat/Truby-besshovnye-g-k/57%D1%857/st20_p2" TargetMode="External"/><Relationship Id="rId340" Type="http://schemas.openxmlformats.org/officeDocument/2006/relationships/hyperlink" Target="http://www.steelmart.ru/products/13484/13489/13493/13515/" TargetMode="External"/><Relationship Id="rId361" Type="http://schemas.openxmlformats.org/officeDocument/2006/relationships/hyperlink" Target="http://astrahan.metal100.ru/prodazha/Nerzhaveyuschij-prokat/Truby-n-zh-besshovnye/45%D1%853/12KH18N10T_p2" TargetMode="External"/><Relationship Id="rId557" Type="http://schemas.openxmlformats.org/officeDocument/2006/relationships/hyperlink" Target="http://astrahan.metal100.ru/prodazha/Nerzhaveyuschij-prokat/Krug-n-zh/20/AISI_304_p2" TargetMode="External"/><Relationship Id="rId196" Type="http://schemas.openxmlformats.org/officeDocument/2006/relationships/hyperlink" Target="http://astrahan.metal100.ru/prodazha/Trubnyj-prokat/Truby-besshovnye-g-k/89%D1%8510/st10_p2" TargetMode="External"/><Relationship Id="rId200" Type="http://schemas.openxmlformats.org/officeDocument/2006/relationships/hyperlink" Target="http://astrahan.metal100.ru/prodazha/Trubnyj-prokat/Truby-besshovnye-g-k/89%D1%854/st10_p2" TargetMode="External"/><Relationship Id="rId382" Type="http://schemas.openxmlformats.org/officeDocument/2006/relationships/hyperlink" Target="http://metal100.ru/prodazha/Sortovoj-prokat/Kvadrat/20/GOST_2591-06_p3" TargetMode="External"/><Relationship Id="rId417" Type="http://schemas.openxmlformats.org/officeDocument/2006/relationships/hyperlink" Target="http://astrahan.metal100.ru/prodazha/Sortovoj-prokat/Krug/50/3sp_p2" TargetMode="External"/><Relationship Id="rId438" Type="http://schemas.openxmlformats.org/officeDocument/2006/relationships/hyperlink" Target="http://metal100.ru/prodazha/Sortovoj-prokat/SHveller/16%D0%A3/09G2S_p2" TargetMode="External"/><Relationship Id="rId459" Type="http://schemas.openxmlformats.org/officeDocument/2006/relationships/hyperlink" Target="http://astrahan.metal100.ru/prodazha/Sortovoj-prokat/Ugolok/%D1%83%D0%B3%D0%BE%D0%BB%D0%BE%D0%BA_%D0%A0%D0%9F/160%D1%85160%D1%8510/st3_p2" TargetMode="External"/><Relationship Id="rId16" Type="http://schemas.openxmlformats.org/officeDocument/2006/relationships/hyperlink" Target="https://tnmk.ru/lenta-latunnaya-0-4kh300-l63m-gost-2208-2007" TargetMode="External"/><Relationship Id="rId221" Type="http://schemas.openxmlformats.org/officeDocument/2006/relationships/hyperlink" Target="http://astrahan.metal100.ru/prodazha/Trubnyj-prokat/Truby-VGP-ocink/20%D1%852,8" TargetMode="External"/><Relationship Id="rId242" Type="http://schemas.openxmlformats.org/officeDocument/2006/relationships/hyperlink" Target="http://metal100.ru/prodazha/Sortovoj-prokat/Ugolok/%D1%83%D0%B3%D0%BE%D0%BB%D0%BE%D0%BA_%D0%A0%D0%9F/100%D1%85100%D1%8512/GOST_8509-93_p3" TargetMode="External"/><Relationship Id="rId263" Type="http://schemas.openxmlformats.org/officeDocument/2006/relationships/hyperlink" Target="https://almet.ru/medno-nikelevie-splavi/medno-nikelevaja-truba/medno-nikelevaja-truba-mng51.html" TargetMode="External"/><Relationship Id="rId284" Type="http://schemas.openxmlformats.org/officeDocument/2006/relationships/hyperlink" Target="http://metal100.ru/prodazha/Trubnyj-prokat/Truby-besshovnye-h-k/14%D1%852/st10_p2" TargetMode="External"/><Relationship Id="rId319" Type="http://schemas.openxmlformats.org/officeDocument/2006/relationships/hyperlink" Target="http://astrahan.metal100.ru/prodazha/Trubnyj-prokat/Truby-besshovnye-h-k/45%D1%854/st20_p2" TargetMode="External"/><Relationship Id="rId470" Type="http://schemas.openxmlformats.org/officeDocument/2006/relationships/hyperlink" Target="http://metal100.ru/prodazha/Sortovoj-prokat/Ugolok/%D1%83%D0%B3%D0%BE%D0%BB%D0%BE%D0%BA_%D0%A0%D0%9F/32%D1%8532%D1%854" TargetMode="External"/><Relationship Id="rId491" Type="http://schemas.openxmlformats.org/officeDocument/2006/relationships/hyperlink" Target="http://astrahan.metal100.ru/prodazha/Cvetnoj-prokat/Latun/%D0%BF%D1%80%D1%83%D1%82%D0%BE%D0%BA_%D0%BB%D0%B0%D1%82%D1%83%D0%BD%D0%BD%D1%8B%D0%B9/20/LS59-1_p2" TargetMode="External"/><Relationship Id="rId505" Type="http://schemas.openxmlformats.org/officeDocument/2006/relationships/hyperlink" Target="http://betall.ru/ugolok-metallicheskiy-stalnoj/razmery/100x63x8" TargetMode="External"/><Relationship Id="rId526" Type="http://schemas.openxmlformats.org/officeDocument/2006/relationships/hyperlink" Target="http://astrahan.metal100.ru/prodazha/Cvetnoj-prokat/Med/%D1%82%D1%80%D1%83%D0%B1%D0%B0_%D1%82%D1%80%D1%83%D0%B1%D0%BA%D0%B0/22%D1%851,5/M3r_p2" TargetMode="External"/><Relationship Id="rId37" Type="http://schemas.openxmlformats.org/officeDocument/2006/relationships/hyperlink" Target="http://metallicheckiy-portal.ru/prices/cvetmet/1255_metpromstar_mednaa_truba_kondicionernaa" TargetMode="External"/><Relationship Id="rId58" Type="http://schemas.openxmlformats.org/officeDocument/2006/relationships/hyperlink" Target="http://astrahan.metal100.ru/prodazha/Trubnyj-prokat/Truby-besshovnye-g-k/108%D1%8510/st20_p2" TargetMode="External"/><Relationship Id="rId79" Type="http://schemas.openxmlformats.org/officeDocument/2006/relationships/hyperlink" Target="http://astrahan.metal100.ru/prodazha/Trubnyj-prokat/Truby-besshovnye-g-k/114%D1%859/st20_p2" TargetMode="External"/><Relationship Id="rId102" Type="http://schemas.openxmlformats.org/officeDocument/2006/relationships/hyperlink" Target="http://astrahan.metal100.ru/prodazha/Trubnyj-prokat/Truby-besshovnye-g-k/168%D1%857/st20_p2" TargetMode="External"/><Relationship Id="rId123" Type="http://schemas.openxmlformats.org/officeDocument/2006/relationships/hyperlink" Target="http://astrahan.metal100.ru/prodazha/Trubnyj-prokat/Truby-besshovnye-g-k/219%D1%858/st20_p2" TargetMode="External"/><Relationship Id="rId144" Type="http://schemas.openxmlformats.org/officeDocument/2006/relationships/hyperlink" Target="http://astrahan.metal100.ru/prodazha/Trubnyj-prokat/Truby-besshovnye-g-k/325%D1%8520/st20_p2" TargetMode="External"/><Relationship Id="rId330" Type="http://schemas.openxmlformats.org/officeDocument/2006/relationships/hyperlink" Target="http://metal100.ru/prodazha/Trubnyj-prokat/Truby-besshovnye-h-k/60%D1%855" TargetMode="External"/><Relationship Id="rId547" Type="http://schemas.openxmlformats.org/officeDocument/2006/relationships/hyperlink" Target="http://astrahan.metal100.ru/prodazha/Cvetnoj-prokat/Bronza/%D0%BF%D1%80%D1%83%D1%82%D0%BE%D0%BA/50/BRAZHNMts9-4-4-1_p2" TargetMode="External"/><Relationship Id="rId568" Type="http://schemas.openxmlformats.org/officeDocument/2006/relationships/hyperlink" Target="http://metal100.ru/prodazha/Sortovoj-prokat/Balka-Dvutavr/%D0%9A/30%D0%9A2/09G2S-12_p2" TargetMode="External"/><Relationship Id="rId90" Type="http://schemas.openxmlformats.org/officeDocument/2006/relationships/hyperlink" Target="http://metal100.ru/prodazha/Trubnyj-prokat/Truby-besshovnye-g-k/127%D1%8510/st10_p2" TargetMode="External"/><Relationship Id="rId165" Type="http://schemas.openxmlformats.org/officeDocument/2006/relationships/hyperlink" Target="http://metal100.ru/prodazha/Trubnyj-prokat/Truby-besshovnye-g-k/57%D1%853/st10_p2" TargetMode="External"/><Relationship Id="rId186" Type="http://schemas.openxmlformats.org/officeDocument/2006/relationships/hyperlink" Target="http://metal100.ru/prodazha/Trubnyj-prokat/Truby-besshovnye-g-k/76%D1%853/st10_p2" TargetMode="External"/><Relationship Id="rId351" Type="http://schemas.openxmlformats.org/officeDocument/2006/relationships/hyperlink" Target="http://metal100.ru/prodazha/Nerzhaveyuschij-prokat/Truby-n-zh-besshovnye/32%D1%854/08KH18N10T_p2" TargetMode="External"/><Relationship Id="rId372" Type="http://schemas.openxmlformats.org/officeDocument/2006/relationships/hyperlink" Target="http://astrahan.metal100.ru/prodazha/Nerzhaveyuschij-prokat/Truby-n-zh-besshovnye/32%D1%853/12KH18N10T_p2" TargetMode="External"/><Relationship Id="rId393" Type="http://schemas.openxmlformats.org/officeDocument/2006/relationships/hyperlink" Target="http://astrahan.metal100.ru/prodazha/Sortovoj-prokat/Krug/14/st3_p2" TargetMode="External"/><Relationship Id="rId407" Type="http://schemas.openxmlformats.org/officeDocument/2006/relationships/hyperlink" Target="http://astrahan.metal100.ru/prodazha/Sortovoj-prokat/Krug/36/st20_p2" TargetMode="External"/><Relationship Id="rId428" Type="http://schemas.openxmlformats.org/officeDocument/2006/relationships/hyperlink" Target="http://astrahan.metal100.ru/prodazha/Sortovoj-prokat/SHveller/12%D0%9F/st3_p2" TargetMode="External"/><Relationship Id="rId449" Type="http://schemas.openxmlformats.org/officeDocument/2006/relationships/hyperlink" Target="http://st-rostov.ru/polosobulb" TargetMode="External"/><Relationship Id="rId211" Type="http://schemas.openxmlformats.org/officeDocument/2006/relationships/hyperlink" Target="http://astrahan.metal100.ru/prodazha/Trubnyj-prokat/Truby-besshovnye-g-k/89%D1%857/st10_p2" TargetMode="External"/><Relationship Id="rId232" Type="http://schemas.openxmlformats.org/officeDocument/2006/relationships/hyperlink" Target="http://astrahan.metal100.ru/prodazha/Trubnyj-prokat/Truby-VGP-ocink/32%D1%853,2" TargetMode="External"/><Relationship Id="rId253" Type="http://schemas.openxmlformats.org/officeDocument/2006/relationships/hyperlink" Target="https://almet.ru/medno-nikelevie-splavi/medno-nikelevaja-truba/medno-nikelevaja-truba-mng51.html" TargetMode="External"/><Relationship Id="rId274" Type="http://schemas.openxmlformats.org/officeDocument/2006/relationships/hyperlink" Target="https://www.lsst.ru/truba-stalnaya/" TargetMode="External"/><Relationship Id="rId295" Type="http://schemas.openxmlformats.org/officeDocument/2006/relationships/hyperlink" Target="http://astrahan.metal100.ru/prodazha/Trubnyj-prokat/Truby-besshovnye-h-k/25%D1%852/st20_p2" TargetMode="External"/><Relationship Id="rId309" Type="http://schemas.openxmlformats.org/officeDocument/2006/relationships/hyperlink" Target="http://astrahan.metal100.ru/prodazha/Trubnyj-prokat/Truby-besshovnye-h-k/38%D1%855" TargetMode="External"/><Relationship Id="rId460" Type="http://schemas.openxmlformats.org/officeDocument/2006/relationships/hyperlink" Target="http://metal100.ru/prodazha/Sortovoj-prokat/Ugolok/%D1%83%D0%B3%D0%BE%D0%BB%D0%BE%D0%BA_%D0%A0%D0%9F/160%D1%85160%D1%8512/3pssp_p2" TargetMode="External"/><Relationship Id="rId481" Type="http://schemas.openxmlformats.org/officeDocument/2006/relationships/hyperlink" Target="http://metal100.ru/prodazha/Sortovoj-prokat/Ugolok/%D1%83%D0%B3%D0%BE%D0%BB%D0%BE%D0%BA_%D0%A0%D0%9F/63%D1%8563%D1%856/3sp_p2" TargetMode="External"/><Relationship Id="rId516" Type="http://schemas.openxmlformats.org/officeDocument/2006/relationships/hyperlink" Target="http://astrahan.metal100.ru/prodazha/Cvetnoj-prokat/Latun/%D0%BB%D0%B8%D1%81%D1%82/4/LS59-1_p2" TargetMode="External"/><Relationship Id="rId27" Type="http://schemas.openxmlformats.org/officeDocument/2006/relationships/hyperlink" Target="https://ekb.pulscen.ru/products/monel_nmzhmts28_2_5_1_5_115072267" TargetMode="External"/><Relationship Id="rId48" Type="http://schemas.openxmlformats.org/officeDocument/2006/relationships/hyperlink" Target="https://www.lsst.ru/ugolok-ravnopolochnyj/" TargetMode="External"/><Relationship Id="rId69" Type="http://schemas.openxmlformats.org/officeDocument/2006/relationships/hyperlink" Target="http://astrahan.metal100.ru/prodazha/Trubnyj-prokat/Truby-besshovnye-g-k/108%D1%858/st10_p2" TargetMode="External"/><Relationship Id="rId113" Type="http://schemas.openxmlformats.org/officeDocument/2006/relationships/hyperlink" Target="http://astrahan.metal100.ru/prodazha/Trubnyj-prokat/Truby-besshovnye-g-k/219%D1%8510/st20_p2" TargetMode="External"/><Relationship Id="rId134" Type="http://schemas.openxmlformats.org/officeDocument/2006/relationships/hyperlink" Target="http://astrahan.metal100.ru/prodazha/Trubnyj-prokat/Truby-besshovnye-g-k/325%D1%8510/st20_p2" TargetMode="External"/><Relationship Id="rId320" Type="http://schemas.openxmlformats.org/officeDocument/2006/relationships/hyperlink" Target="http://astrahan.metal100.ru/prodazha/Trubnyj-prokat/Truby-besshovnye-h-k/45%D1%854/st20_p2" TargetMode="External"/><Relationship Id="rId537" Type="http://schemas.openxmlformats.org/officeDocument/2006/relationships/hyperlink" Target="http://astrahan.metal100.ru/prodazha/Cvetnoj-prokat/Bronza/%D0%BF%D1%80%D1%83%D1%82%D0%BE%D0%BA/38" TargetMode="External"/><Relationship Id="rId558" Type="http://schemas.openxmlformats.org/officeDocument/2006/relationships/hyperlink" Target="http://astrahan.metal100.ru/prodazha/Nerzhaveyuschij-prokat/Krug-n-zh/20/AISI_304_p2" TargetMode="External"/><Relationship Id="rId80" Type="http://schemas.openxmlformats.org/officeDocument/2006/relationships/hyperlink" Target="http://astrahan.metal100.ru/prodazha/Trubnyj-prokat/Truby-besshovnye-g-k/121%D1%8510" TargetMode="External"/><Relationship Id="rId155" Type="http://schemas.openxmlformats.org/officeDocument/2006/relationships/hyperlink" Target="http://astrahan.metal100.ru/prodazha/Trubnyj-prokat/Truby-besshovnye-h-k/42%D1%854/st20_p2" TargetMode="External"/><Relationship Id="rId176" Type="http://schemas.openxmlformats.org/officeDocument/2006/relationships/hyperlink" Target="http://astrahan.metal100.ru/prodazha/Trubnyj-prokat/Truby-besshovnye-g-k/57%D1%858/st20_p2" TargetMode="External"/><Relationship Id="rId197" Type="http://schemas.openxmlformats.org/officeDocument/2006/relationships/hyperlink" Target="http://astrahan.metal100.ru/prodazha/Trubnyj-prokat/Truby-besshovnye-g-k/89%D1%8510/st20_p2" TargetMode="External"/><Relationship Id="rId341" Type="http://schemas.openxmlformats.org/officeDocument/2006/relationships/hyperlink" Target="http://www.trub-prom.com/truba-stal-10h17n13m2t" TargetMode="External"/><Relationship Id="rId362" Type="http://schemas.openxmlformats.org/officeDocument/2006/relationships/hyperlink" Target="http://astrahan.metal100.ru/prodazha/Nerzhaveyuschij-prokat/Truby-n-zh-besshovnye/45%D1%855/08KH18N10T_p2" TargetMode="External"/><Relationship Id="rId383" Type="http://schemas.openxmlformats.org/officeDocument/2006/relationships/hyperlink" Target="http://metal100.ru/prodazha/Sortovoj-prokat/Kvadrat/20/GOST_2591-88_p3" TargetMode="External"/><Relationship Id="rId418" Type="http://schemas.openxmlformats.org/officeDocument/2006/relationships/hyperlink" Target="http://astrahan.metal100.ru/prodazha/Sortovoj-prokat/Krug/60/3pssp_p2" TargetMode="External"/><Relationship Id="rId439" Type="http://schemas.openxmlformats.org/officeDocument/2006/relationships/hyperlink" Target="http://metal100.ru/prodazha/Sortovoj-prokat/SHveller/20%D0%9F/st3_p2" TargetMode="External"/><Relationship Id="rId201" Type="http://schemas.openxmlformats.org/officeDocument/2006/relationships/hyperlink" Target="http://astrahan.metal100.ru/prodazha/Trubnyj-prokat/Truby-besshovnye-g-k/89%D1%854/st10_p2" TargetMode="External"/><Relationship Id="rId222" Type="http://schemas.openxmlformats.org/officeDocument/2006/relationships/hyperlink" Target="http://astrahan.metal100.ru/prodazha/Trubnyj-prokat/Truby-VGP-ocink/20%D1%852,8" TargetMode="External"/><Relationship Id="rId243" Type="http://schemas.openxmlformats.org/officeDocument/2006/relationships/hyperlink" Target="http://betall.ru/ugolok-metallicheskiy-stalnoj/razmery/100x63x8" TargetMode="External"/><Relationship Id="rId264" Type="http://schemas.openxmlformats.org/officeDocument/2006/relationships/hyperlink" Target="https://almet.ru/medno-nikelevie-splavi/medno-nikelevaja-truba/medno-nikelevaja-truba-mng51.html" TargetMode="External"/><Relationship Id="rId285" Type="http://schemas.openxmlformats.org/officeDocument/2006/relationships/hyperlink" Target="http://www.trub-prom.com/truba-gost-8734-stal-20?categoryPage=1&amp;productPage=2" TargetMode="External"/><Relationship Id="rId450" Type="http://schemas.openxmlformats.org/officeDocument/2006/relationships/hyperlink" Target="http://st-rostov.ru/polosobulb" TargetMode="External"/><Relationship Id="rId471" Type="http://schemas.openxmlformats.org/officeDocument/2006/relationships/hyperlink" Target="http://metal100.ru/prodazha/Sortovoj-prokat/Ugolok/%D1%83%D0%B3%D0%BE%D0%BB%D0%BE%D0%BA_%D0%A0%D0%9F/32%D1%8532%D1%854/st3_p2" TargetMode="External"/><Relationship Id="rId506" Type="http://schemas.openxmlformats.org/officeDocument/2006/relationships/hyperlink" Target="http://astrahan.metal100.ru/prodazha/Sortovoj-prokat/Ugolok/%D1%83%D0%B3%D0%BE%D0%BB%D0%BE%D0%BA_%D0%9D%D0%9F/75%D1%8550%D1%856/GOST_8510-93_p3" TargetMode="External"/><Relationship Id="rId17" Type="http://schemas.openxmlformats.org/officeDocument/2006/relationships/hyperlink" Target="https://astrahan.metalloprokat.ru/price/price_6234585.html" TargetMode="External"/><Relationship Id="rId38" Type="http://schemas.openxmlformats.org/officeDocument/2006/relationships/hyperlink" Target="http://metallicheckiy-portal.ru/prices/cvetmet/1255_metpromstar_mednaa_truba_kondicionernaa" TargetMode="External"/><Relationship Id="rId59" Type="http://schemas.openxmlformats.org/officeDocument/2006/relationships/hyperlink" Target="http://astrahan.metal100.ru/prodazha/Trubnyj-prokat/Truby-besshovnye-g-k/102%D1%8512" TargetMode="External"/><Relationship Id="rId103" Type="http://schemas.openxmlformats.org/officeDocument/2006/relationships/hyperlink" Target="http://astrahan.metal100.ru/prodazha/Trubnyj-prokat/Truby-besshovnye-g-k/168%D1%858/st20_p2" TargetMode="External"/><Relationship Id="rId124" Type="http://schemas.openxmlformats.org/officeDocument/2006/relationships/hyperlink" Target="http://astrahan.metal100.ru/prodazha/Trubnyj-prokat/Truby-besshovnye-g-k/219%D1%858/st20_p2" TargetMode="External"/><Relationship Id="rId310" Type="http://schemas.openxmlformats.org/officeDocument/2006/relationships/hyperlink" Target="http://astrahan.metal100.ru/prodazha/Trubnyj-prokat/Truby-besshovnye-h-k/38%D1%855" TargetMode="External"/><Relationship Id="rId492" Type="http://schemas.openxmlformats.org/officeDocument/2006/relationships/hyperlink" Target="http://astrahan.metal100.ru/prodazha/Cvetnoj-prokat/Latun/%D0%BF%D1%80%D1%83%D1%82%D0%BE%D0%BA_%D0%BB%D0%B0%D1%82%D1%83%D0%BD%D0%BD%D1%8B%D0%B9/45/LS59-1_p2" TargetMode="External"/><Relationship Id="rId527" Type="http://schemas.openxmlformats.org/officeDocument/2006/relationships/hyperlink" Target="http://astrahan.metal100.ru/prodazha/Cvetnoj-prokat/Med/%D1%82%D1%80%D1%83%D0%B1%D0%B0_%D1%82%D1%80%D1%83%D0%B1%D0%BA%D0%B0/10%D1%852/M2_p2" TargetMode="External"/><Relationship Id="rId548" Type="http://schemas.openxmlformats.org/officeDocument/2006/relationships/hyperlink" Target="http://astrahan.metal100.ru/prodazha/Cvetnoj-prokat/Bronza/%D0%BF%D1%80%D1%83%D1%82%D0%BE%D0%BA/45/BRAZHNMts9-4-4-1_p2" TargetMode="External"/><Relationship Id="rId569" Type="http://schemas.openxmlformats.org/officeDocument/2006/relationships/hyperlink" Target="http://kompozit52.ru/catalog/metalloprokat/stal_listovaya_g_k/" TargetMode="External"/><Relationship Id="rId70" Type="http://schemas.openxmlformats.org/officeDocument/2006/relationships/hyperlink" Target="http://astrahan.metal100.ru/prodazha/Trubnyj-prokat/Truby-besshovnye-g-k/114%D1%8510/st20_p2" TargetMode="External"/><Relationship Id="rId91" Type="http://schemas.openxmlformats.org/officeDocument/2006/relationships/hyperlink" Target="http://astrahan.metal100.ru/prodazha/Trubnyj-prokat/Truby-besshovnye-g-k/140%D1%856/st20_p2" TargetMode="External"/><Relationship Id="rId145" Type="http://schemas.openxmlformats.org/officeDocument/2006/relationships/hyperlink" Target="http://astrahan.metal100.ru/prodazha/Trubnyj-prokat/Truby-besshovnye-h-k/32%D1%853/st10_p2" TargetMode="External"/><Relationship Id="rId166" Type="http://schemas.openxmlformats.org/officeDocument/2006/relationships/hyperlink" Target="http://metal100.ru/prodazha/Trubnyj-prokat/Truby-besshovnye-g-k/57%D1%853/st10_p2" TargetMode="External"/><Relationship Id="rId187" Type="http://schemas.openxmlformats.org/officeDocument/2006/relationships/hyperlink" Target="http://astrahan.metal100.ru/prodazha/Trubnyj-prokat/Truby-besshovnye-g-k/76%D1%854/st20_p2" TargetMode="External"/><Relationship Id="rId331" Type="http://schemas.openxmlformats.org/officeDocument/2006/relationships/hyperlink" Target="http://metal100.ru/prodazha/Trubnyj-prokat/Truby-besshovnye-h-k/76%D1%853/st10_p2" TargetMode="External"/><Relationship Id="rId352" Type="http://schemas.openxmlformats.org/officeDocument/2006/relationships/hyperlink" Target="http://astrahan.metal100.ru/prodazha/Nerzhaveyuschij-prokat/Truby-n-zh-besshovnye/25%D1%853/08KH18N10T_p2" TargetMode="External"/><Relationship Id="rId373" Type="http://schemas.openxmlformats.org/officeDocument/2006/relationships/hyperlink" Target="http://astrahan.metal100.ru/prodazha/Nerzhaveyuschij-prokat/Truby-n-zh-besshovnye/22%D1%854/08KH18N10T_p2" TargetMode="External"/><Relationship Id="rId394" Type="http://schemas.openxmlformats.org/officeDocument/2006/relationships/hyperlink" Target="http://astrahan.metal100.ru/prodazha/Sortovoj-prokat/Krug/14/st3_p2" TargetMode="External"/><Relationship Id="rId408" Type="http://schemas.openxmlformats.org/officeDocument/2006/relationships/hyperlink" Target="http://astrahan.metal100.ru/prodazha/Sortovoj-prokat/Krug/36/st35_p2" TargetMode="External"/><Relationship Id="rId429" Type="http://schemas.openxmlformats.org/officeDocument/2006/relationships/hyperlink" Target="http://astrahan.metal100.ru/prodazha/Sortovoj-prokat/SHveller/12%D0%A3/3spps5_p2" TargetMode="External"/><Relationship Id="rId1" Type="http://schemas.openxmlformats.org/officeDocument/2006/relationships/hyperlink" Target="http://www.metall-nn.ru/catalog/truby_vodogazoprovodnye_gost_3262-75/" TargetMode="External"/><Relationship Id="rId212" Type="http://schemas.openxmlformats.org/officeDocument/2006/relationships/hyperlink" Target="http://astrahan.metal100.ru/prodazha/Trubnyj-prokat/Truby-besshovnye-g-k/89%D1%857/st20_p2" TargetMode="External"/><Relationship Id="rId233" Type="http://schemas.openxmlformats.org/officeDocument/2006/relationships/hyperlink" Target="http://astrahan.metal100.ru/prodazha/Trubnyj-prokat/Truby-VGP-ocink/32%D1%853,2" TargetMode="External"/><Relationship Id="rId254" Type="http://schemas.openxmlformats.org/officeDocument/2006/relationships/hyperlink" Target="https://almet.ru/medno-nikelevie-splavi/medno-nikelevaja-truba/medno-nikelevaja-truba-mng51.html" TargetMode="External"/><Relationship Id="rId440" Type="http://schemas.openxmlformats.org/officeDocument/2006/relationships/hyperlink" Target="http://metal100.ru/prodazha/Sortovoj-prokat/SHveller/20%D0%A3/09G2S_p2" TargetMode="External"/><Relationship Id="rId28" Type="http://schemas.openxmlformats.org/officeDocument/2006/relationships/hyperlink" Target="https://metall-ural.ru/store/36892/36894/?pos=10406446" TargetMode="External"/><Relationship Id="rId49" Type="http://schemas.openxmlformats.org/officeDocument/2006/relationships/hyperlink" Target="https://www.lsst.ru/ugolok-ravnopolochnyj/" TargetMode="External"/><Relationship Id="rId114" Type="http://schemas.openxmlformats.org/officeDocument/2006/relationships/hyperlink" Target="http://astrahan.metal100.ru/prodazha/Trubnyj-prokat/Truby-besshovnye-g-k/219%D1%8512/st20_p2" TargetMode="External"/><Relationship Id="rId275" Type="http://schemas.openxmlformats.org/officeDocument/2006/relationships/hyperlink" Target="https://www.lsst.ru/truba-stalnaya/" TargetMode="External"/><Relationship Id="rId296" Type="http://schemas.openxmlformats.org/officeDocument/2006/relationships/hyperlink" Target="http://astrahan.metal100.ru/prodazha/Trubnyj-prokat/Truby-besshovnye-h-k/25%D1%852/st20_p2" TargetMode="External"/><Relationship Id="rId300" Type="http://schemas.openxmlformats.org/officeDocument/2006/relationships/hyperlink" Target="http://astrahan.metal100.ru/prodazha/Trubnyj-prokat/Truby-besshovnye-h-k/25%D1%854/st20_p2" TargetMode="External"/><Relationship Id="rId461" Type="http://schemas.openxmlformats.org/officeDocument/2006/relationships/hyperlink" Target="http://metal100.ru/prodazha/Sortovoj-prokat/Ugolok/%D1%83%D0%B3%D0%BE%D0%BB%D0%BE%D0%BA_%D0%A0%D0%9F/160%D1%85160%D1%8512/3pssp_p2" TargetMode="External"/><Relationship Id="rId482" Type="http://schemas.openxmlformats.org/officeDocument/2006/relationships/hyperlink" Target="https://www.lsst.ru/ugolok-ravnopolochnyj/" TargetMode="External"/><Relationship Id="rId517" Type="http://schemas.openxmlformats.org/officeDocument/2006/relationships/hyperlink" Target="http://astrahan.metal100.ru/prodazha/Cvetnoj-prokat/Latun/%D0%BB%D0%B8%D1%81%D1%82/8/L63_p2" TargetMode="External"/><Relationship Id="rId538" Type="http://schemas.openxmlformats.org/officeDocument/2006/relationships/hyperlink" Target="http://astrahan.metal100.ru/prodazha/Cvetnoj-prokat/Bronza/%D0%BF%D1%80%D1%83%D1%82%D0%BE%D0%BA/60/BrAZH9-4_p2" TargetMode="External"/><Relationship Id="rId559" Type="http://schemas.openxmlformats.org/officeDocument/2006/relationships/hyperlink" Target="http://metal100.ru/prodazha/Nerzhaveyuschij-prokat/Truby-e-s-n-zh/%D1%8D%D0%BB_%D1%81%D0%B2%D0%B0%D1%80%D0%BD%D1%8B%D0%B5/38%D1%853/AISI_304_p2" TargetMode="External"/><Relationship Id="rId60" Type="http://schemas.openxmlformats.org/officeDocument/2006/relationships/hyperlink" Target="http://astrahan.metal100.ru/prodazha/Trubnyj-prokat/Truby-besshovnye-g-k/108%D1%8510/st10_p2" TargetMode="External"/><Relationship Id="rId81" Type="http://schemas.openxmlformats.org/officeDocument/2006/relationships/hyperlink" Target="http://astrahan.metal100.ru/prodazha/Trubnyj-prokat/Truby-besshovnye-g-k/133%D1%8510" TargetMode="External"/><Relationship Id="rId135" Type="http://schemas.openxmlformats.org/officeDocument/2006/relationships/hyperlink" Target="http://astrahan.metal100.ru/prodazha/Trubnyj-prokat/Truby-besshovnye-g-k/325%D1%8510/st20_p2" TargetMode="External"/><Relationship Id="rId156" Type="http://schemas.openxmlformats.org/officeDocument/2006/relationships/hyperlink" Target="http://astrahan.metal100.ru/prodazha/Trubnyj-prokat/Truby-besshovnye-g-k/42%D1%855" TargetMode="External"/><Relationship Id="rId177" Type="http://schemas.openxmlformats.org/officeDocument/2006/relationships/hyperlink" Target="http://metal100.ru/prodazha/Trubnyj-prokat/Truby-besshovnye-g-k/57%D1%859/st20_p2" TargetMode="External"/><Relationship Id="rId198" Type="http://schemas.openxmlformats.org/officeDocument/2006/relationships/hyperlink" Target="http://metal100.ru/prodazha/Trubnyj-prokat/Truby-besshovnye-g-k/89%D1%8511/st20_p2" TargetMode="External"/><Relationship Id="rId321" Type="http://schemas.openxmlformats.org/officeDocument/2006/relationships/hyperlink" Target="http://astrahan.metal100.ru/prodazha/Trubnyj-prokat/Truby-besshovnye-h-k/45%D1%856/st20_p2" TargetMode="External"/><Relationship Id="rId342" Type="http://schemas.openxmlformats.org/officeDocument/2006/relationships/hyperlink" Target="http://www.trub-prom.com/truba-stal-10h17n13m2t" TargetMode="External"/><Relationship Id="rId363" Type="http://schemas.openxmlformats.org/officeDocument/2006/relationships/hyperlink" Target="http://astrahan.metal100.ru/prodazha/Nerzhaveyuschij-prokat/Truby-n-zh-besshovnye/45%D1%856/08KH18N10T_p2" TargetMode="External"/><Relationship Id="rId384" Type="http://schemas.openxmlformats.org/officeDocument/2006/relationships/hyperlink" Target="http://astrahan.metal100.ru/prodazha/Sortovoj-prokat/Krug/10/st20_p2" TargetMode="External"/><Relationship Id="rId419" Type="http://schemas.openxmlformats.org/officeDocument/2006/relationships/hyperlink" Target="http://astrahan.metal100.ru/prodazha/Sortovoj-prokat/Krug/60/3pssp_p2" TargetMode="External"/><Relationship Id="rId570" Type="http://schemas.openxmlformats.org/officeDocument/2006/relationships/hyperlink" Target="https://www.lador.ru/list_gk/" TargetMode="External"/><Relationship Id="rId202" Type="http://schemas.openxmlformats.org/officeDocument/2006/relationships/hyperlink" Target="http://astrahan.metal100.ru/prodazha/Trubnyj-prokat/Truby-besshovnye-g-k/89%D1%854/st10_p2" TargetMode="External"/><Relationship Id="rId223" Type="http://schemas.openxmlformats.org/officeDocument/2006/relationships/hyperlink" Target="http://astrahan.metal100.ru/prodazha/Trubnyj-prokat/Truby-VGP-ocink/20%D1%852,8" TargetMode="External"/><Relationship Id="rId244" Type="http://schemas.openxmlformats.org/officeDocument/2006/relationships/hyperlink" Target="http://astrahan.metal100.ru/prodazha/Sortovoj-prokat/Ugolok/%D1%83%D0%B3%D0%BE%D0%BB%D0%BE%D0%BA_%D0%A0%D0%9F/50%D1%8550%D1%856" TargetMode="External"/><Relationship Id="rId430" Type="http://schemas.openxmlformats.org/officeDocument/2006/relationships/hyperlink" Target="http://astrahan.metal100.ru/prodazha/Sortovoj-prokat/SHveller/12%D0%A3/3spps5_p2" TargetMode="External"/><Relationship Id="rId18" Type="http://schemas.openxmlformats.org/officeDocument/2006/relationships/hyperlink" Target="https://msk.pulscen.ru/products/list_medny_gost_1173_93_90577783" TargetMode="External"/><Relationship Id="rId39" Type="http://schemas.openxmlformats.org/officeDocument/2006/relationships/hyperlink" Target="http://metallicheckiy-portal.ru/prices/cvetmet/1255_metpromstar_mednaa_truba_kondicionernaa" TargetMode="External"/><Relationship Id="rId265" Type="http://schemas.openxmlformats.org/officeDocument/2006/relationships/hyperlink" Target="https://almet.ru/medno-nikelevie-splavi/medno-nikelevaja-truba/medno-nikelevaja-truba-mng51.html" TargetMode="External"/><Relationship Id="rId286" Type="http://schemas.openxmlformats.org/officeDocument/2006/relationships/hyperlink" Target="http://metal100.ru/prodazha/Trubnyj-prokat/Truby-besshovnye-g-k/22%D1%853" TargetMode="External"/><Relationship Id="rId451" Type="http://schemas.openxmlformats.org/officeDocument/2006/relationships/hyperlink" Target="http://st-rostov.ru/polosobulb" TargetMode="External"/><Relationship Id="rId472" Type="http://schemas.openxmlformats.org/officeDocument/2006/relationships/hyperlink" Target="http://metal100.ru/prodazha/Sortovoj-prokat/Ugolok/%D1%83%D0%B3%D0%BE%D0%BB%D0%BE%D0%BA_%D0%A0%D0%9F/32%D1%8532%D1%854/st3_p2" TargetMode="External"/><Relationship Id="rId493" Type="http://schemas.openxmlformats.org/officeDocument/2006/relationships/hyperlink" Target="http://astrahan.metal100.ru/prodazha/Sortovoj-prokat/Armatura/%D0%901/14" TargetMode="External"/><Relationship Id="rId507" Type="http://schemas.openxmlformats.org/officeDocument/2006/relationships/hyperlink" Target="http://astrahan.metal100.ru/prodazha/Cvetnoj-prokat/Latun/%D0%BB%D0%B8%D1%81%D1%82/1/L63_p2" TargetMode="External"/><Relationship Id="rId528" Type="http://schemas.openxmlformats.org/officeDocument/2006/relationships/hyperlink" Target="http://astrahan.metal100.ru/prodazha/Cvetnoj-prokat/Med/%D1%82%D1%80%D1%83%D0%B1%D0%B0_%D1%82%D1%80%D1%83%D0%B1%D0%BA%D0%B0/14%D1%852/M3r_p2" TargetMode="External"/><Relationship Id="rId549" Type="http://schemas.openxmlformats.org/officeDocument/2006/relationships/hyperlink" Target="http://astrahan.metal100.ru/prodazha/Cvetnoj-prokat/Bronza/%D0%BF%D1%80%D1%83%D1%82%D0%BE%D0%BA/60/BRAZHNMts9-4-4-1_p2" TargetMode="External"/><Relationship Id="rId50" Type="http://schemas.openxmlformats.org/officeDocument/2006/relationships/hyperlink" Target="http://astrahan.metal100.ru/prodazha/Trubnyj-prokat/Truby-besshovnye-h-k/14%D1%852" TargetMode="External"/><Relationship Id="rId104" Type="http://schemas.openxmlformats.org/officeDocument/2006/relationships/hyperlink" Target="http://astrahan.metal100.ru/prodazha/Trubnyj-prokat/Truby-besshovnye-g-k/168%D1%859" TargetMode="External"/><Relationship Id="rId125" Type="http://schemas.openxmlformats.org/officeDocument/2006/relationships/hyperlink" Target="http://astrahan.metal100.ru/prodazha/Trubnyj-prokat/Truby-besshovnye-g-k/219%D1%859/st20_p2" TargetMode="External"/><Relationship Id="rId146" Type="http://schemas.openxmlformats.org/officeDocument/2006/relationships/hyperlink" Target="http://astrahan.metal100.ru/prodazha/Trubnyj-prokat/Truby-besshovnye-h-k/32%D1%853/st10_p2" TargetMode="External"/><Relationship Id="rId167" Type="http://schemas.openxmlformats.org/officeDocument/2006/relationships/hyperlink" Target="https://steel-ex.ru/truby/truba-besshovnaya-57/truba-besshovnaya-57kh3-5/" TargetMode="External"/><Relationship Id="rId188" Type="http://schemas.openxmlformats.org/officeDocument/2006/relationships/hyperlink" Target="http://astrahan.metal100.ru/prodazha/Trubnyj-prokat/Truby-besshovnye-g-k/76%D1%855/st10_p2" TargetMode="External"/><Relationship Id="rId311" Type="http://schemas.openxmlformats.org/officeDocument/2006/relationships/hyperlink" Target="http://astrahan.metal100.ru/prodazha/Trubnyj-prokat/Truby-besshovnye-h-k/38%D1%855" TargetMode="External"/><Relationship Id="rId332" Type="http://schemas.openxmlformats.org/officeDocument/2006/relationships/hyperlink" Target="http://metal100.ru/prodazha/Trubnyj-prokat/Truby-besshovnye-h-k/76%D1%854/st10_p2" TargetMode="External"/><Relationship Id="rId353" Type="http://schemas.openxmlformats.org/officeDocument/2006/relationships/hyperlink" Target="http://astrahan.metal100.ru/prodazha/Nerzhaveyuschij-prokat/Truby-n-zh-besshovnye/25%D1%853/12KH18N10T_p2" TargetMode="External"/><Relationship Id="rId374" Type="http://schemas.openxmlformats.org/officeDocument/2006/relationships/hyperlink" Target="http://astrahan.metal100.ru/prodazha/Nerzhaveyuschij-prokat/Truby-n-zh-besshovnye/60%D1%854/08KH18N10T_p2" TargetMode="External"/><Relationship Id="rId395" Type="http://schemas.openxmlformats.org/officeDocument/2006/relationships/hyperlink" Target="http://astrahan.metal100.ru/prodazha/Sortovoj-prokat/Krug/14/st3_p2" TargetMode="External"/><Relationship Id="rId409" Type="http://schemas.openxmlformats.org/officeDocument/2006/relationships/hyperlink" Target="http://astrahan.metal100.ru/prodazha/Sortovoj-prokat/Krug/36/st3_p2" TargetMode="External"/><Relationship Id="rId560" Type="http://schemas.openxmlformats.org/officeDocument/2006/relationships/hyperlink" Target="http://metal100.ru/prodazha/Nerzhaveyuschij-prokat/List-n-zh/%D0%BB%D0%B8%D1%81%D1%82/8/GOST_19903-74_p3" TargetMode="External"/><Relationship Id="rId71" Type="http://schemas.openxmlformats.org/officeDocument/2006/relationships/hyperlink" Target="http://astrahan.metal100.ru/prodazha/Trubnyj-prokat/Truby-besshovnye-g-k/114%D1%8510/st10_p2" TargetMode="External"/><Relationship Id="rId92" Type="http://schemas.openxmlformats.org/officeDocument/2006/relationships/hyperlink" Target="http://astrahan.metal100.ru/prodazha/Trubnyj-prokat/Truby-besshovnye-g-k/140%D1%858/st20_p2" TargetMode="External"/><Relationship Id="rId213" Type="http://schemas.openxmlformats.org/officeDocument/2006/relationships/hyperlink" Target="http://astrahan.metal100.ru/prodazha/Trubnyj-prokat/Truby-VGP-ocink/89%D1%853,5/GOST_10704-91_p3" TargetMode="External"/><Relationship Id="rId234" Type="http://schemas.openxmlformats.org/officeDocument/2006/relationships/hyperlink" Target="http://astrahan.metal100.ru/prodazha/Trubnyj-prokat/Truby-VGP-ocink/40%D1%853" TargetMode="External"/><Relationship Id="rId420" Type="http://schemas.openxmlformats.org/officeDocument/2006/relationships/hyperlink" Target="http://astrahan.metal100.ru/prodazha/Sortovoj-prokat/Krug/65/st20_p2" TargetMode="External"/><Relationship Id="rId2" Type="http://schemas.openxmlformats.org/officeDocument/2006/relationships/hyperlink" Target="http://www.metall-nn.ru/catalog/truby_vodogazoprovodnye_gost_3262-75/" TargetMode="External"/><Relationship Id="rId29" Type="http://schemas.openxmlformats.org/officeDocument/2006/relationships/hyperlink" Target="http://www.tehenergomash.ru/goods/18807986-truba_nerzhaveyushchaya_22kh3_12kh18n10t_rossiya" TargetMode="External"/><Relationship Id="rId255" Type="http://schemas.openxmlformats.org/officeDocument/2006/relationships/hyperlink" Target="https://almet.ru/medno-nikelevie-splavi/medno-nikelevaja-truba/medno-nikelevaja-truba-mng51.html" TargetMode="External"/><Relationship Id="rId276" Type="http://schemas.openxmlformats.org/officeDocument/2006/relationships/hyperlink" Target="https://www.lsst.ru/truba-stalnaya/" TargetMode="External"/><Relationship Id="rId297" Type="http://schemas.openxmlformats.org/officeDocument/2006/relationships/hyperlink" Target="http://astrahan.metal100.ru/prodazha/Trubnyj-prokat/Truby-besshovnye-h-k/25%D1%853" TargetMode="External"/><Relationship Id="rId441" Type="http://schemas.openxmlformats.org/officeDocument/2006/relationships/hyperlink" Target="http://metal100.ru/prodazha/Sortovoj-prokat/SHveller/22%D0%A3/09G2S_p2" TargetMode="External"/><Relationship Id="rId462" Type="http://schemas.openxmlformats.org/officeDocument/2006/relationships/hyperlink" Target="http://metal100.ru/prodazha/Sortovoj-prokat/Ugolok/%D1%83%D0%B3%D0%BE%D0%BB%D0%BE%D0%BA_%D0%A0%D0%9F/110%D1%85110%D1%858/st3_p2" TargetMode="External"/><Relationship Id="rId483" Type="http://schemas.openxmlformats.org/officeDocument/2006/relationships/hyperlink" Target="https://www.lsst.ru/ugolok-ravnopolochnyj/" TargetMode="External"/><Relationship Id="rId518" Type="http://schemas.openxmlformats.org/officeDocument/2006/relationships/hyperlink" Target="http://metal100.ru/prodazha/Cvetnoj-prokat/Med/%D1%82%D1%80%D1%83%D0%B1%D0%B0_%D1%82%D1%80%D1%83%D0%B1%D0%BA%D0%B0/24%D1%851,5/M3r_p2" TargetMode="External"/><Relationship Id="rId539" Type="http://schemas.openxmlformats.org/officeDocument/2006/relationships/hyperlink" Target="http://astrahan.metal100.ru/prodazha/Cvetnoj-prokat/Bronza/%D0%BF%D1%80%D1%83%D1%82%D0%BE%D0%BA/60/BrAZHMts10-3-1,5_p2" TargetMode="External"/><Relationship Id="rId40" Type="http://schemas.openxmlformats.org/officeDocument/2006/relationships/hyperlink" Target="https://shopmetall.ru/truba-profilnaya/profilnaya-truba-100x100x4mm-metal" TargetMode="External"/><Relationship Id="rId115" Type="http://schemas.openxmlformats.org/officeDocument/2006/relationships/hyperlink" Target="http://astrahan.metal100.ru/prodazha/Trubnyj-prokat/Truby-besshovnye-g-k/219%D1%8512/st20_p2" TargetMode="External"/><Relationship Id="rId136" Type="http://schemas.openxmlformats.org/officeDocument/2006/relationships/hyperlink" Target="http://astrahan.metal100.ru/prodazha/Trubnyj-prokat/Truby-besshovnye-g-k/325%D1%8510/st10_p2" TargetMode="External"/><Relationship Id="rId157" Type="http://schemas.openxmlformats.org/officeDocument/2006/relationships/hyperlink" Target="http://astrahan.metal100.ru/prodazha/Trubnyj-prokat/Truby-besshovnye-g-k/42%D1%856" TargetMode="External"/><Relationship Id="rId178" Type="http://schemas.openxmlformats.org/officeDocument/2006/relationships/hyperlink" Target="http://metal100.ru/prodazha/Trubnyj-prokat/Truby-besshovnye-g-k/60%D1%8511/st20_p2" TargetMode="External"/><Relationship Id="rId301" Type="http://schemas.openxmlformats.org/officeDocument/2006/relationships/hyperlink" Target="http://metal100.ru/prodazha/Trubnyj-prokat/Truby-besshovnye-h-k/25%D1%854/st10_p2" TargetMode="External"/><Relationship Id="rId322" Type="http://schemas.openxmlformats.org/officeDocument/2006/relationships/hyperlink" Target="http://astrahan.metal100.ru/prodazha/Trubnyj-prokat/Truby-besshovnye-h-k/48%D1%854/st20_p2" TargetMode="External"/><Relationship Id="rId343" Type="http://schemas.openxmlformats.org/officeDocument/2006/relationships/hyperlink" Target="http://www.steelmart.ru/products/13484/13489/13493/13513/" TargetMode="External"/><Relationship Id="rId364" Type="http://schemas.openxmlformats.org/officeDocument/2006/relationships/hyperlink" Target="http://astrahan.metal100.ru/prodazha/Nerzhaveyuschij-prokat/Truby-n-zh-besshovnye/48%D1%854/08KH18N10T_p2" TargetMode="External"/><Relationship Id="rId550" Type="http://schemas.openxmlformats.org/officeDocument/2006/relationships/hyperlink" Target="http://astrahan.metal100.ru/prodazha/Cvetnoj-prokat/Bronza/%D0%BF%D1%80%D1%83%D1%82%D0%BE%D0%BA/60/BRAZHNMts9-4-4-1_p2" TargetMode="External"/><Relationship Id="rId61" Type="http://schemas.openxmlformats.org/officeDocument/2006/relationships/hyperlink" Target="http://astrahan.metal100.ru/prodazha/Trubnyj-prokat/Truby-besshovnye-g-k/108%D1%8512/st20_p2" TargetMode="External"/><Relationship Id="rId82" Type="http://schemas.openxmlformats.org/officeDocument/2006/relationships/hyperlink" Target="http://astrahan.metal100.ru/prodazha/Trubnyj-prokat/Truby-besshovnye-g-k/133%D1%8512" TargetMode="External"/><Relationship Id="rId199" Type="http://schemas.openxmlformats.org/officeDocument/2006/relationships/hyperlink" Target="http://astrahan.metal100.ru/prodazha/Trubnyj-prokat/Truby-besshovnye-g-k/89%D1%8516/st20_p2" TargetMode="External"/><Relationship Id="rId203" Type="http://schemas.openxmlformats.org/officeDocument/2006/relationships/hyperlink" Target="http://astrahan.metal100.ru/prodazha/Trubnyj-prokat/Truby-besshovnye-g-k/89%D1%854/st20_p2" TargetMode="External"/><Relationship Id="rId385" Type="http://schemas.openxmlformats.org/officeDocument/2006/relationships/hyperlink" Target="https://steel-ex.ru/rolled-metal/krug-goryachekatanyy/krug-stalnoy-10/" TargetMode="External"/><Relationship Id="rId571" Type="http://schemas.openxmlformats.org/officeDocument/2006/relationships/hyperlink" Target="https://www.lador.ru/list_gk/" TargetMode="External"/><Relationship Id="rId19" Type="http://schemas.openxmlformats.org/officeDocument/2006/relationships/hyperlink" Target="http://astrahan.provolkoff.ru/provoloka-stalnaja-vjazalnaja-2-o-ch-gost-3282-74/" TargetMode="External"/><Relationship Id="rId224" Type="http://schemas.openxmlformats.org/officeDocument/2006/relationships/hyperlink" Target="http://metal100.ru/prodazha/Trubnyj-prokat/Truby-VGP-ocink/20%D1%853,2" TargetMode="External"/><Relationship Id="rId245" Type="http://schemas.openxmlformats.org/officeDocument/2006/relationships/hyperlink" Target="http://astrahan.metal100.ru/prodazha/Sortovoj-prokat/Ugolok/%D1%83%D0%B3%D0%BE%D0%BB%D0%BE%D0%BA_%D0%A0%D0%9F/63%D1%8563%D1%854" TargetMode="External"/><Relationship Id="rId266" Type="http://schemas.openxmlformats.org/officeDocument/2006/relationships/hyperlink" Target="https://almet.ru/medno-nikelevie-splavi/medno-nikelevaja-truba/medno-nikelevaja-truba-mng51.html" TargetMode="External"/><Relationship Id="rId287" Type="http://schemas.openxmlformats.org/officeDocument/2006/relationships/hyperlink" Target="http://metal100.ru/prodazha/Trubnyj-prokat/Truby-besshovnye-g-k/38%D1%853/st10_p2" TargetMode="External"/><Relationship Id="rId410" Type="http://schemas.openxmlformats.org/officeDocument/2006/relationships/hyperlink" Target="http://astrahan.metal100.ru/prodazha/Sortovoj-prokat/Krug/38/st20_p2" TargetMode="External"/><Relationship Id="rId431" Type="http://schemas.openxmlformats.org/officeDocument/2006/relationships/hyperlink" Target="http://astrahan.metal100.ru/prodazha/Sortovoj-prokat/SHveller/12%D0%A3/3spps5_p2" TargetMode="External"/><Relationship Id="rId452" Type="http://schemas.openxmlformats.org/officeDocument/2006/relationships/hyperlink" Target="http://st-rostov.ru/polosobulb" TargetMode="External"/><Relationship Id="rId473" Type="http://schemas.openxmlformats.org/officeDocument/2006/relationships/hyperlink" Target="http://metal100.ru/prodazha/Sortovoj-prokat/Ugolok/%D1%83%D0%B3%D0%BE%D0%BB%D0%BE%D0%BA_%D0%A0%D0%9F/32%D1%8532%D1%854/st3_p2" TargetMode="External"/><Relationship Id="rId494" Type="http://schemas.openxmlformats.org/officeDocument/2006/relationships/hyperlink" Target="http://astrahan.metal100.ru/prodazha/Sortovoj-prokat/Armatura/%D0%901/16" TargetMode="External"/><Relationship Id="rId508" Type="http://schemas.openxmlformats.org/officeDocument/2006/relationships/hyperlink" Target="http://astrahan.metal100.ru/prodazha/Cvetnoj-prokat/Latun/%D0%BB%D0%B8%D1%81%D1%82/1/LS59-1_p2" TargetMode="External"/><Relationship Id="rId529" Type="http://schemas.openxmlformats.org/officeDocument/2006/relationships/hyperlink" Target="http://astrahan.metal100.ru/prodazha/Cvetnoj-prokat/Med/%D1%82%D1%80%D1%83%D0%B1%D0%B0_%D1%82%D1%80%D1%83%D0%B1%D0%BA%D0%B0/36%D1%852" TargetMode="External"/><Relationship Id="rId30" Type="http://schemas.openxmlformats.org/officeDocument/2006/relationships/hyperlink" Target="https://bz66.ru/p289298792-truba-nerzhaveyuschaya-27h3.html" TargetMode="External"/><Relationship Id="rId105" Type="http://schemas.openxmlformats.org/officeDocument/2006/relationships/hyperlink" Target="http://metal100.ru/prodazha/Trubnyj-prokat/Truby-besshovnye-g-k/180%D1%8510/st10_p2" TargetMode="External"/><Relationship Id="rId126" Type="http://schemas.openxmlformats.org/officeDocument/2006/relationships/hyperlink" Target="http://astrahan.metal100.ru/prodazha/Trubnyj-prokat/Truby-besshovnye-h-k/22%D1%853" TargetMode="External"/><Relationship Id="rId147" Type="http://schemas.openxmlformats.org/officeDocument/2006/relationships/hyperlink" Target="http://astrahan.metal100.ru/prodazha/Trubnyj-prokat/Truby-besshovnye-h-k/32%D1%854/st10_p2" TargetMode="External"/><Relationship Id="rId168" Type="http://schemas.openxmlformats.org/officeDocument/2006/relationships/hyperlink" Target="http://astrahan.metal100.ru/prodazha/Trubnyj-prokat/Truby-besshovnye-g-k/57%D1%854/st20_p2" TargetMode="External"/><Relationship Id="rId312" Type="http://schemas.openxmlformats.org/officeDocument/2006/relationships/hyperlink" Target="http://astrahan.metal100.ru/prodazha/Trubnyj-prokat/Truby-besshovnye-h-k/42%D1%853/st20_p2" TargetMode="External"/><Relationship Id="rId333" Type="http://schemas.openxmlformats.org/officeDocument/2006/relationships/hyperlink" Target="http://www.alfa-sous.ru/katalog/nerzhaveyushhij-metalloprokat/krug/krug-nerzhaveyushhij-12x18n10t.html" TargetMode="External"/><Relationship Id="rId354" Type="http://schemas.openxmlformats.org/officeDocument/2006/relationships/hyperlink" Target="http://metal100.ru/prodazha/Nerzhaveyuschij-prokat/Truby-n-zh-besshovnye/28%D1%855" TargetMode="External"/><Relationship Id="rId540" Type="http://schemas.openxmlformats.org/officeDocument/2006/relationships/hyperlink" Target="http://astrahan.metal100.ru/prodazha/Cvetnoj-prokat/Bronza/%D0%BF%D1%80%D1%83%D1%82%D0%BE%D0%BA/60/BrAZHMts10-3-1,5_p2" TargetMode="External"/><Relationship Id="rId51" Type="http://schemas.openxmlformats.org/officeDocument/2006/relationships/hyperlink" Target="https://supl.biz/truba-vgp-20h2-8-mm-08ps-gost-3262-75-p6076742/" TargetMode="External"/><Relationship Id="rId72" Type="http://schemas.openxmlformats.org/officeDocument/2006/relationships/hyperlink" Target="http://astrahan.metal100.ru/prodazha/Trubnyj-prokat/Truby-besshovnye-g-k/114%D1%855" TargetMode="External"/><Relationship Id="rId93" Type="http://schemas.openxmlformats.org/officeDocument/2006/relationships/hyperlink" Target="http://metal100.ru/prodazha/Trubnyj-prokat/Truby-besshovnye-g-k/146%D1%859" TargetMode="External"/><Relationship Id="rId189" Type="http://schemas.openxmlformats.org/officeDocument/2006/relationships/hyperlink" Target="http://astrahan.metal100.ru/prodazha/Trubnyj-prokat/Truby-besshovnye-g-k/76%D1%855/st20_p2" TargetMode="External"/><Relationship Id="rId375" Type="http://schemas.openxmlformats.org/officeDocument/2006/relationships/hyperlink" Target="http://astrahan.metal100.ru/prodazha/Nerzhaveyuschij-prokat/Truby-n-zh-besshovnye/60%D1%855/08KH18N10T_p2" TargetMode="External"/><Relationship Id="rId396" Type="http://schemas.openxmlformats.org/officeDocument/2006/relationships/hyperlink" Target="https://apex-metal.ru/catalog/krug/krug_goryachekatanyy/?page=2&amp;filter=yes&amp;har1=16" TargetMode="External"/><Relationship Id="rId561" Type="http://schemas.openxmlformats.org/officeDocument/2006/relationships/hyperlink" Target="http://metal100.ru/prodazha/Nerzhaveyuschij-prokat/List-n-zh/%D0%BB%D0%B8%D1%81%D1%82/8/GOST_19903-74_p3" TargetMode="External"/><Relationship Id="rId3" Type="http://schemas.openxmlformats.org/officeDocument/2006/relationships/hyperlink" Target="http://www.metall-nn.ru/catalog/truby_vodogazoprovodnye_gost_3262-75/" TargetMode="External"/><Relationship Id="rId214" Type="http://schemas.openxmlformats.org/officeDocument/2006/relationships/hyperlink" Target="http://astrahan.metal100.ru/prodazha/Trubnyj-prokat/Truby-VGP-ocink/89%D1%854" TargetMode="External"/><Relationship Id="rId235" Type="http://schemas.openxmlformats.org/officeDocument/2006/relationships/hyperlink" Target="http://astrahan.metal100.ru/prodazha/Trubnyj-prokat/Truby-VGP-ocink/40%D1%853,5" TargetMode="External"/><Relationship Id="rId256" Type="http://schemas.openxmlformats.org/officeDocument/2006/relationships/hyperlink" Target="https://almet.ru/medno-nikelevie-splavi/medno-nikelevaja-truba/medno-nikelevaja-truba-mng51.html" TargetMode="External"/><Relationship Id="rId277" Type="http://schemas.openxmlformats.org/officeDocument/2006/relationships/hyperlink" Target="https://www.lsst.ru/truba-stalnaya/" TargetMode="External"/><Relationship Id="rId298" Type="http://schemas.openxmlformats.org/officeDocument/2006/relationships/hyperlink" Target="http://astrahan.metal100.ru/prodazha/Trubnyj-prokat/Truby-besshovnye-h-k/25%D1%853" TargetMode="External"/><Relationship Id="rId400" Type="http://schemas.openxmlformats.org/officeDocument/2006/relationships/hyperlink" Target="http://astrahan.metal100.ru/prodazha/Sortovoj-prokat/Krug/20/st3_p2" TargetMode="External"/><Relationship Id="rId421" Type="http://schemas.openxmlformats.org/officeDocument/2006/relationships/hyperlink" Target="http://astrahan.metal100.ru/prodazha/Sortovoj-prokat/Krug/8/3pssp_p2" TargetMode="External"/><Relationship Id="rId442" Type="http://schemas.openxmlformats.org/officeDocument/2006/relationships/hyperlink" Target="http://metal100.ru/prodazha/Sortovoj-prokat/SHveller/24%D0%9F/3pssp5_p2" TargetMode="External"/><Relationship Id="rId463" Type="http://schemas.openxmlformats.org/officeDocument/2006/relationships/hyperlink" Target="http://metal100.ru/prodazha/Sortovoj-prokat/Ugolok/%D1%83%D0%B3%D0%BE%D0%BB%D0%BE%D0%BA_%D0%A0%D0%9F/110%D1%85110%D1%858/st3_p2" TargetMode="External"/><Relationship Id="rId484" Type="http://schemas.openxmlformats.org/officeDocument/2006/relationships/hyperlink" Target="https://www.lsst.ru/ugolok-ravnopolochnyj/" TargetMode="External"/><Relationship Id="rId519" Type="http://schemas.openxmlformats.org/officeDocument/2006/relationships/hyperlink" Target="http://astrahan.metal100.ru/prodazha/Cvetnoj-prokat/Med/%D1%82%D1%80%D1%83%D0%B1%D0%B0_%D1%82%D1%80%D1%83%D0%B1%D0%BA%D0%B0/24%D1%852/M3r_p2" TargetMode="External"/><Relationship Id="rId116" Type="http://schemas.openxmlformats.org/officeDocument/2006/relationships/hyperlink" Target="http://astrahan.metal100.ru/prodazha/Trubnyj-prokat/Truby-besshovnye-g-k/219%D1%8512/st20_p2" TargetMode="External"/><Relationship Id="rId137" Type="http://schemas.openxmlformats.org/officeDocument/2006/relationships/hyperlink" Target="http://astrahan.metal100.ru/prodazha/Trubnyj-prokat/Truby-besshovnye-g-k/325%D1%8512/09G2S_p2" TargetMode="External"/><Relationship Id="rId158" Type="http://schemas.openxmlformats.org/officeDocument/2006/relationships/hyperlink" Target="http://astrahan.metal100.ru/prodazha/Trubnyj-prokat/Truby-besshovnye-g-k/45%D1%8510" TargetMode="External"/><Relationship Id="rId302" Type="http://schemas.openxmlformats.org/officeDocument/2006/relationships/hyperlink" Target="http://metal100.ru/prodazha/Trubnyj-prokat/Truby-besshovnye-h-k/32%D1%852/st10_p2" TargetMode="External"/><Relationship Id="rId323" Type="http://schemas.openxmlformats.org/officeDocument/2006/relationships/hyperlink" Target="http://astrahan.metal100.ru/prodazha/Trubnyj-prokat/Truby-besshovnye-h-k/48%D1%854/st20_p2" TargetMode="External"/><Relationship Id="rId344" Type="http://schemas.openxmlformats.org/officeDocument/2006/relationships/hyperlink" Target="http://www.steelmart.ru/products/13484/13489/13493/13513/" TargetMode="External"/><Relationship Id="rId530" Type="http://schemas.openxmlformats.org/officeDocument/2006/relationships/hyperlink" Target="http://astrahan.metal100.ru/prodazha/Trubnyj-prokat/Truby-elektrosvarnye/1020%D1%8510/3sp5_p2" TargetMode="External"/><Relationship Id="rId20" Type="http://schemas.openxmlformats.org/officeDocument/2006/relationships/hyperlink" Target="http://astrahan.provolkoff.ru/provoloka-vjazalnaja-4-o-ch-gost-3282-74/" TargetMode="External"/><Relationship Id="rId41" Type="http://schemas.openxmlformats.org/officeDocument/2006/relationships/hyperlink" Target="https://www.lsst.ru/ugolok-ravnopolochnyj/" TargetMode="External"/><Relationship Id="rId62" Type="http://schemas.openxmlformats.org/officeDocument/2006/relationships/hyperlink" Target="http://astrahan.metal100.ru/prodazha/Trubnyj-prokat/Truby-besshovnye-g-k/108%D1%8514" TargetMode="External"/><Relationship Id="rId83" Type="http://schemas.openxmlformats.org/officeDocument/2006/relationships/hyperlink" Target="http://astrahan.metal100.ru/prodazha/Trubnyj-prokat/Truby-besshovnye-g-k/133%D1%855/st20_p2" TargetMode="External"/><Relationship Id="rId179" Type="http://schemas.openxmlformats.org/officeDocument/2006/relationships/hyperlink" Target="http://astrahan.metal100.ru/prodazha/Trubnyj-prokat/Truby-besshovnye-g-k/60%D1%854/st20_p2" TargetMode="External"/><Relationship Id="rId365" Type="http://schemas.openxmlformats.org/officeDocument/2006/relationships/hyperlink" Target="http://metal100.ru/prodazha/Nerzhaveyuschij-prokat/Truby-n-zh-besshovnye/48x8/08KH18N10T_p2" TargetMode="External"/><Relationship Id="rId386" Type="http://schemas.openxmlformats.org/officeDocument/2006/relationships/hyperlink" Target="https://steel-ex.ru/rolled-metal/krug-goryachekatanyy/krug-stalnoy-10/" TargetMode="External"/><Relationship Id="rId551" Type="http://schemas.openxmlformats.org/officeDocument/2006/relationships/hyperlink" Target="https://ekb.metalloprokat.ru/price/price_9226032.html" TargetMode="External"/><Relationship Id="rId572" Type="http://schemas.openxmlformats.org/officeDocument/2006/relationships/printerSettings" Target="../printerSettings/printerSettings1.bin"/><Relationship Id="rId190" Type="http://schemas.openxmlformats.org/officeDocument/2006/relationships/hyperlink" Target="http://astrahan.metal100.ru/prodazha/Trubnyj-prokat/Truby-besshovnye-g-k/76%D1%855/st20_p2" TargetMode="External"/><Relationship Id="rId204" Type="http://schemas.openxmlformats.org/officeDocument/2006/relationships/hyperlink" Target="http://astrahan.metal100.ru/prodazha/Trubnyj-prokat/Truby-besshovnye-g-k/89%D1%854/st20_p2" TargetMode="External"/><Relationship Id="rId225" Type="http://schemas.openxmlformats.org/officeDocument/2006/relationships/hyperlink" Target="http://astrahan.metal100.ru/prodazha/Trubnyj-prokat/Truby-VGP-ocink/25%D1%852,8" TargetMode="External"/><Relationship Id="rId246" Type="http://schemas.openxmlformats.org/officeDocument/2006/relationships/hyperlink" Target="http://astrahan.metal100.ru/prodazha/Trubnyj-prokat/Truby-besshovnye-h-k/14%D1%853/st20_p2" TargetMode="External"/><Relationship Id="rId267" Type="http://schemas.openxmlformats.org/officeDocument/2006/relationships/hyperlink" Target="https://almet.ru/medno-nikelevie-splavi/medno-nikelevaja-truba/medno-nikelevaja-truba-mng51.html" TargetMode="External"/><Relationship Id="rId288" Type="http://schemas.openxmlformats.org/officeDocument/2006/relationships/hyperlink" Target="http://astrahan.metal100.ru/prodazha/Trubnyj-prokat/Truby-besshovnye-g-k/45%D1%855/st20_p2" TargetMode="External"/><Relationship Id="rId411" Type="http://schemas.openxmlformats.org/officeDocument/2006/relationships/hyperlink" Target="http://astrahan.metal100.ru/prodazha/Sortovoj-prokat/Krug/40/st3_p2" TargetMode="External"/><Relationship Id="rId432" Type="http://schemas.openxmlformats.org/officeDocument/2006/relationships/hyperlink" Target="http://metal100.ru/prodazha/Sortovoj-prokat/SHveller/14%D0%9F/09G2S_p2" TargetMode="External"/><Relationship Id="rId453" Type="http://schemas.openxmlformats.org/officeDocument/2006/relationships/hyperlink" Target="http://st-rostov.ru/polosobulb" TargetMode="External"/><Relationship Id="rId474" Type="http://schemas.openxmlformats.org/officeDocument/2006/relationships/hyperlink" Target="http://metal100.ru/prodazha/Sortovoj-prokat/Ugolok/%D1%83%D0%B3%D0%BE%D0%BB%D0%BE%D0%BA_%D0%A0%D0%9F/40%D1%8540%D1%854/3sp_p2" TargetMode="External"/><Relationship Id="rId509" Type="http://schemas.openxmlformats.org/officeDocument/2006/relationships/hyperlink" Target="http://astrahan.metal100.ru/prodazha/Cvetnoj-prokat/Latun/%D0%BB%D0%B8%D1%81%D1%82/14/L90_p2" TargetMode="External"/><Relationship Id="rId106" Type="http://schemas.openxmlformats.org/officeDocument/2006/relationships/hyperlink" Target="http://astrahan.metal100.ru/prodazha/Trubnyj-prokat/Truby-besshovnye-g-k/180%D1%8518" TargetMode="External"/><Relationship Id="rId127" Type="http://schemas.openxmlformats.org/officeDocument/2006/relationships/hyperlink" Target="http://metal100.ru/prodazha/Trubnyj-prokat/Truby-besshovnye-g-k/245%D1%8512/st20_p2" TargetMode="External"/><Relationship Id="rId313" Type="http://schemas.openxmlformats.org/officeDocument/2006/relationships/hyperlink" Target="http://astrahan.metal100.ru/prodazha/Trubnyj-prokat/Truby-besshovnye-h-k/42%D1%853/st20_p2" TargetMode="External"/><Relationship Id="rId495" Type="http://schemas.openxmlformats.org/officeDocument/2006/relationships/hyperlink" Target="http://astrahan.metal100.ru/prodazha/Cvetnoj-prokat/Alyuminij/%D0%BB%D0%B8%D1%81%D1%82/3/AMG5M_p2" TargetMode="External"/><Relationship Id="rId10" Type="http://schemas.openxmlformats.org/officeDocument/2006/relationships/hyperlink" Target="http://www.alfa-sous.ru/katalog/nerzhaveyushhij-metalloprokat/krug/krug-nerzhaveyushhij-12x18n10t.html" TargetMode="External"/><Relationship Id="rId31" Type="http://schemas.openxmlformats.org/officeDocument/2006/relationships/hyperlink" Target="http://www.trub-prom.com/truba-stal-10h17n13m2t" TargetMode="External"/><Relationship Id="rId52" Type="http://schemas.openxmlformats.org/officeDocument/2006/relationships/hyperlink" Target="http://www.trub-prom.com/truba-gost-8734-stal-20?categoryPage=1&amp;productPage=2" TargetMode="External"/><Relationship Id="rId73" Type="http://schemas.openxmlformats.org/officeDocument/2006/relationships/hyperlink" Target="http://astrahan.metal100.ru/prodazha/Trubnyj-prokat/Truby-besshovnye-g-k/114%D1%855" TargetMode="External"/><Relationship Id="rId94" Type="http://schemas.openxmlformats.org/officeDocument/2006/relationships/hyperlink" Target="http://astrahan.metal100.ru/prodazha/Trubnyj-prokat/Truby-besshovnye-g-k/159%D1%856/st20_p2" TargetMode="External"/><Relationship Id="rId148" Type="http://schemas.openxmlformats.org/officeDocument/2006/relationships/hyperlink" Target="http://astrahan.metal100.ru/prodazha/Trubnyj-prokat/Truby-besshovnye-g-k/377%D1%8514/st20_p2" TargetMode="External"/><Relationship Id="rId169" Type="http://schemas.openxmlformats.org/officeDocument/2006/relationships/hyperlink" Target="http://astrahan.metal100.ru/prodazha/Trubnyj-prokat/Truby-besshovnye-g-k/57%D1%854/st20_p2" TargetMode="External"/><Relationship Id="rId334" Type="http://schemas.openxmlformats.org/officeDocument/2006/relationships/hyperlink" Target="http://www.metalloprokat-54.ru/goods/99059313-krug_nerzhaveyushchi_16_mm_gost_2590_2006_gost_5949_75" TargetMode="External"/><Relationship Id="rId355" Type="http://schemas.openxmlformats.org/officeDocument/2006/relationships/hyperlink" Target="http://astrahan.metal100.ru/prodazha/Nerzhaveyuschij-prokat/Truby-n-zh-besshovnye/32%D1%853,5/08KH18N10T_p2" TargetMode="External"/><Relationship Id="rId376" Type="http://schemas.openxmlformats.org/officeDocument/2006/relationships/hyperlink" Target="http://astrahan.metal100.ru/prodazha/Nerzhaveyuschij-prokat/Truby-n-zh-besshovnye/60%D1%855/10KH17N13M2T_p2" TargetMode="External"/><Relationship Id="rId397" Type="http://schemas.openxmlformats.org/officeDocument/2006/relationships/hyperlink" Target="https://apex-metal.ru/catalog/krug/krug_goryachekatanyy/?page=2&amp;filter=yes&amp;har1=16" TargetMode="External"/><Relationship Id="rId520" Type="http://schemas.openxmlformats.org/officeDocument/2006/relationships/hyperlink" Target="http://astrahan.metal100.ru/prodazha/Cvetnoj-prokat/Med/%D1%82%D1%80%D1%83%D0%B1%D0%B0_%D1%82%D1%80%D1%83%D0%B1%D0%BA%D0%B0/24%D1%854" TargetMode="External"/><Relationship Id="rId541" Type="http://schemas.openxmlformats.org/officeDocument/2006/relationships/hyperlink" Target="http://astrahan.metal100.ru/prodazha/Cvetnoj-prokat/Bronza/%D0%BF%D1%80%D1%83%D1%82%D0%BE%D0%BA/60/BrAMts9-2_p2" TargetMode="External"/><Relationship Id="rId562" Type="http://schemas.openxmlformats.org/officeDocument/2006/relationships/hyperlink" Target="http://metal100.ru/prodazha/Nerzhaveyuschij-prokat/List-n-zh/%D0%BB%D0%B8%D1%81%D1%82/8/GOST_19903-74_p3" TargetMode="External"/><Relationship Id="rId4" Type="http://schemas.openxmlformats.org/officeDocument/2006/relationships/hyperlink" Target="http://www.metall-nn.ru/catalog/truby_vodogazoprovodnye_gost_3262-75/" TargetMode="External"/><Relationship Id="rId180" Type="http://schemas.openxmlformats.org/officeDocument/2006/relationships/hyperlink" Target="http://astrahan.metal100.ru/prodazha/Trubnyj-prokat/Truby-besshovnye-g-k/60%D1%855/st20_p2" TargetMode="External"/><Relationship Id="rId215" Type="http://schemas.openxmlformats.org/officeDocument/2006/relationships/hyperlink" Target="http://astrahan.metal100.ru/prodazha/Trubnyj-prokat/Truby-VGP-ocink/100%D1%854/GOST_3262-75_p3" TargetMode="External"/><Relationship Id="rId236" Type="http://schemas.openxmlformats.org/officeDocument/2006/relationships/hyperlink" Target="http://astrahan.metal100.ru/prodazha/Trubnyj-prokat/Truby-VGP-ocink/40%D1%853,5" TargetMode="External"/><Relationship Id="rId257" Type="http://schemas.openxmlformats.org/officeDocument/2006/relationships/hyperlink" Target="https://almet.ru/medno-nikelevie-splavi/medno-nikelevaja-truba/medno-nikelevaja-truba-mng51.html" TargetMode="External"/><Relationship Id="rId278" Type="http://schemas.openxmlformats.org/officeDocument/2006/relationships/hyperlink" Target="https://www.lsst.ru/truba-stalnaya/" TargetMode="External"/><Relationship Id="rId401" Type="http://schemas.openxmlformats.org/officeDocument/2006/relationships/hyperlink" Target="http://astrahan.metal100.ru/prodazha/Sortovoj-prokat/Krug/200/st3_p2" TargetMode="External"/><Relationship Id="rId422" Type="http://schemas.openxmlformats.org/officeDocument/2006/relationships/hyperlink" Target="http://astrahan.metal100.ru/prodazha/Sortovoj-prokat/Krug/80/st20_p2" TargetMode="External"/><Relationship Id="rId443" Type="http://schemas.openxmlformats.org/officeDocument/2006/relationships/hyperlink" Target="http://metal100.ru/prodazha/Sortovoj-prokat/SHveller/24%D0%9F/3pssp5_p2" TargetMode="External"/><Relationship Id="rId464" Type="http://schemas.openxmlformats.org/officeDocument/2006/relationships/hyperlink" Target="http://metal100.ru/prodazha/Sortovoj-prokat/Ugolok/%D1%83%D0%B3%D0%BE%D0%BB%D0%BE%D0%BA_%D0%A0%D0%9F/25%D1%8525%D1%853/3sp_p2" TargetMode="External"/><Relationship Id="rId303" Type="http://schemas.openxmlformats.org/officeDocument/2006/relationships/hyperlink" Target="http://astrahan.metal100.ru/prodazha/Trubnyj-prokat/Truby-besshovnye-h-k/32%D1%853/st20_p2" TargetMode="External"/><Relationship Id="rId485" Type="http://schemas.openxmlformats.org/officeDocument/2006/relationships/hyperlink" Target="https://www.lsst.ru/ugolok-ravnopolochnyj/" TargetMode="External"/><Relationship Id="rId42" Type="http://schemas.openxmlformats.org/officeDocument/2006/relationships/hyperlink" Target="https://www.lsst.ru/ugolok-ravnopolochnyj/" TargetMode="External"/><Relationship Id="rId84" Type="http://schemas.openxmlformats.org/officeDocument/2006/relationships/hyperlink" Target="http://astrahan.metal100.ru/prodazha/Trubnyj-prokat/Truby-besshovnye-g-k/133%D1%856/st20_p2" TargetMode="External"/><Relationship Id="rId138" Type="http://schemas.openxmlformats.org/officeDocument/2006/relationships/hyperlink" Target="http://metal100.ru/prodazha/Trubnyj-prokat/Truby-besshovnye-g-k/325%D1%8514/09G2S_p2" TargetMode="External"/><Relationship Id="rId345" Type="http://schemas.openxmlformats.org/officeDocument/2006/relationships/hyperlink" Target="http://www.steelmart.ru/products/13484/13489/13493/13513/" TargetMode="External"/><Relationship Id="rId387" Type="http://schemas.openxmlformats.org/officeDocument/2006/relationships/hyperlink" Target="http://astrahan.metal100.ru/prodazha/Sortovoj-prokat/Krug/110/st35_p2" TargetMode="External"/><Relationship Id="rId510" Type="http://schemas.openxmlformats.org/officeDocument/2006/relationships/hyperlink" Target="http://astrahan.metal100.ru/prodazha/Cvetnoj-prokat/Latun/%D0%BB%D0%B8%D1%81%D1%82/16/L90_p2" TargetMode="External"/><Relationship Id="rId552" Type="http://schemas.openxmlformats.org/officeDocument/2006/relationships/hyperlink" Target="http://metal100.ru/prodazha/Trubnyj-prokat/Truby-profilnye/%D0%BA%D0%B2%D0%B0%D0%B4%D1%80/150%D1%85150%D1%858/st3_p2" TargetMode="External"/><Relationship Id="rId191" Type="http://schemas.openxmlformats.org/officeDocument/2006/relationships/hyperlink" Target="http://astrahan.metal100.ru/prodazha/Trubnyj-prokat/Truby-besshovnye-g-k/76%D1%858/st10_p2" TargetMode="External"/><Relationship Id="rId205" Type="http://schemas.openxmlformats.org/officeDocument/2006/relationships/hyperlink" Target="http://astrahan.metal100.ru/prodazha/Trubnyj-prokat/Truby-besshovnye-g-k/89%D1%855/st10_p2" TargetMode="External"/><Relationship Id="rId247" Type="http://schemas.openxmlformats.org/officeDocument/2006/relationships/hyperlink" Target="http://astrahan.metal100.ru/prodazha/Trubnyj-prokat/Truby-VGP/15%D1%852,5/GOST_3262-75_p3" TargetMode="External"/><Relationship Id="rId412" Type="http://schemas.openxmlformats.org/officeDocument/2006/relationships/hyperlink" Target="http://astrahan.metal100.ru/prodazha/Sortovoj-prokat/Krug/40/3ps_p2" TargetMode="External"/><Relationship Id="rId107" Type="http://schemas.openxmlformats.org/officeDocument/2006/relationships/hyperlink" Target="http://astrahan.metal100.ru/prodazha/Trubnyj-prokat/Truby-besshovnye-g-k/180%D1%858/st20_p2" TargetMode="External"/><Relationship Id="rId289" Type="http://schemas.openxmlformats.org/officeDocument/2006/relationships/hyperlink" Target="https://www.lsst.ru/truba-stalnaya/" TargetMode="External"/><Relationship Id="rId454" Type="http://schemas.openxmlformats.org/officeDocument/2006/relationships/hyperlink" Target="http://metal100.ru/prodazha/Sortovoj-prokat/Polosa-ocinkovannaya/4%D1%8525/3sp_p2" TargetMode="External"/><Relationship Id="rId496" Type="http://schemas.openxmlformats.org/officeDocument/2006/relationships/hyperlink" Target="http://astrahan.metal100.ru/prodazha/Cvetnoj-prokat/Alyuminij/%D0%BB%D0%B8%D1%81%D1%82/5,0/AMG5M_p2" TargetMode="External"/><Relationship Id="rId11" Type="http://schemas.openxmlformats.org/officeDocument/2006/relationships/hyperlink" Target="http://astrahan.metal100.ru/prodazha/Trubnyj-prokat/Truby-besshovnye-h-k/18%D1%852/GOST_8734-75_p3" TargetMode="External"/><Relationship Id="rId53" Type="http://schemas.openxmlformats.org/officeDocument/2006/relationships/hyperlink" Target="https://steel-ex.ru/truby/truba-vodogazoprovodnaya-vgp-50/truba-vgp-50kh3-5/" TargetMode="External"/><Relationship Id="rId149" Type="http://schemas.openxmlformats.org/officeDocument/2006/relationships/hyperlink" Target="http://astrahan.metal100.ru/prodazha/Trubnyj-prokat/Truby-besshovnye-h-k/38%D1%853" TargetMode="External"/><Relationship Id="rId314" Type="http://schemas.openxmlformats.org/officeDocument/2006/relationships/hyperlink" Target="http://astrahan.metal100.ru/prodazha/Trubnyj-prokat/Truby-besshovnye-h-k/42%D1%853,5" TargetMode="External"/><Relationship Id="rId356" Type="http://schemas.openxmlformats.org/officeDocument/2006/relationships/hyperlink" Target="https://tnmk-kursk.ru/truba-nerzhaveyushhaya-yelsv-32kh30-mm-matovaya-aisi-304" TargetMode="External"/><Relationship Id="rId398" Type="http://schemas.openxmlformats.org/officeDocument/2006/relationships/hyperlink" Target="http://astrahan.metal100.ru/prodazha/Sortovoj-prokat/Krug/18/st45_p2" TargetMode="External"/><Relationship Id="rId521" Type="http://schemas.openxmlformats.org/officeDocument/2006/relationships/hyperlink" Target="http://astrahan.metal100.ru/prodazha/Cvetnoj-prokat/Med/%D1%82%D1%80%D1%83%D0%B1%D0%B0_%D1%82%D1%80%D1%83%D0%B1%D0%BA%D0%B0/10%D1%852/M3r_p2" TargetMode="External"/><Relationship Id="rId563" Type="http://schemas.openxmlformats.org/officeDocument/2006/relationships/hyperlink" Target="http://metal100.ru/prodazha/Nerzhaveyuschij-prokat/List-n-zh/%D0%BB%D0%B8%D1%81%D1%82/8/GOST_19903-74_p3" TargetMode="External"/><Relationship Id="rId95" Type="http://schemas.openxmlformats.org/officeDocument/2006/relationships/hyperlink" Target="http://astrahan.metal100.ru/prodazha/Trubnyj-prokat/Truby-besshovnye-g-k/159%D1%859" TargetMode="External"/><Relationship Id="rId160" Type="http://schemas.openxmlformats.org/officeDocument/2006/relationships/hyperlink" Target="http://metal100.ru/prodazha/Trubnyj-prokat/Truby-besshovnye-g-k/45%D1%853,5" TargetMode="External"/><Relationship Id="rId216" Type="http://schemas.openxmlformats.org/officeDocument/2006/relationships/hyperlink" Target="http://astrahan.metal100.ru/prodazha/Trubnyj-prokat/Truby-VGP-ocink/100%D1%854,5/GOST_3262-75_p3" TargetMode="External"/><Relationship Id="rId423" Type="http://schemas.openxmlformats.org/officeDocument/2006/relationships/hyperlink" Target="http://metal100.ru/prodazha/Sortovoj-prokat/SHveller/10%D0%9F/st3_p2" TargetMode="External"/><Relationship Id="rId258" Type="http://schemas.openxmlformats.org/officeDocument/2006/relationships/hyperlink" Target="https://almet.ru/medno-nikelevie-splavi/medno-nikelevaja-truba/medno-nikelevaja-truba-mng51.html" TargetMode="External"/><Relationship Id="rId465" Type="http://schemas.openxmlformats.org/officeDocument/2006/relationships/hyperlink" Target="http://metal100.ru/prodazha/Sortovoj-prokat/Ugolok/%D1%83%D0%B3%D0%BE%D0%BB%D0%BE%D0%BA_%D0%A0%D0%9F/25%D1%8525%D1%853/3sp_p2" TargetMode="External"/><Relationship Id="rId22" Type="http://schemas.openxmlformats.org/officeDocument/2006/relationships/hyperlink" Target="https://volgograd.pulscen.ru/products/provoloka_stalnaya_svetlaya_gost_3282_74_6_0_86652416" TargetMode="External"/><Relationship Id="rId64" Type="http://schemas.openxmlformats.org/officeDocument/2006/relationships/hyperlink" Target="http://astrahan.metal100.ru/prodazha/Trubnyj-prokat/Truby-besshovnye-g-k/108%D1%854/st10_p2" TargetMode="External"/><Relationship Id="rId118" Type="http://schemas.openxmlformats.org/officeDocument/2006/relationships/hyperlink" Target="http://astrahan.metal100.ru/prodazha/Trubnyj-prokat/Truby-besshovnye-g-k/219%D1%8514/st20_p2" TargetMode="External"/><Relationship Id="rId325" Type="http://schemas.openxmlformats.org/officeDocument/2006/relationships/hyperlink" Target="http://astrahan.metal100.ru/prodazha/Trubnyj-prokat/Truby-besshovnye-h-k/57%D1%853/st10_p2" TargetMode="External"/><Relationship Id="rId367" Type="http://schemas.openxmlformats.org/officeDocument/2006/relationships/hyperlink" Target="http://astrahan.metal100.ru/prodazha/Nerzhaveyuschij-prokat/Truby-n-zh-besshovnye/57%D1%854/08KH18N10T_p2" TargetMode="External"/><Relationship Id="rId532" Type="http://schemas.openxmlformats.org/officeDocument/2006/relationships/hyperlink" Target="http://astrahan.metal100.ru/prodazha/Cvetnoj-prokat/Latun/%D0%BF%D1%80%D0%BE%D0%B2%D0%BE%D0%BB%D0%BA%D0%B0/0,6/L63_p2" TargetMode="External"/><Relationship Id="rId171" Type="http://schemas.openxmlformats.org/officeDocument/2006/relationships/hyperlink" Target="http://astrahan.metal100.ru/prodazha/Trubnyj-prokat/Truby-besshovnye-g-k/57%D1%855/st10_p2" TargetMode="External"/><Relationship Id="rId227" Type="http://schemas.openxmlformats.org/officeDocument/2006/relationships/hyperlink" Target="http://astrahan.metal100.ru/prodazha/Trubnyj-prokat/Truby-VGP-ocink/25%D1%852,8" TargetMode="External"/><Relationship Id="rId269" Type="http://schemas.openxmlformats.org/officeDocument/2006/relationships/hyperlink" Target="https://almet.ru/medno-nikelevie-splavi/medno-nikelevaja-truba/medno-nikelevaja-truba-mng51.html" TargetMode="External"/><Relationship Id="rId434" Type="http://schemas.openxmlformats.org/officeDocument/2006/relationships/hyperlink" Target="http://astrahan.metal100.ru/prodazha/Sortovoj-prokat/SHveller/14%D0%9F/3spps5_p2" TargetMode="External"/><Relationship Id="rId476" Type="http://schemas.openxmlformats.org/officeDocument/2006/relationships/hyperlink" Target="http://metal100.ru/prodazha/Sortovoj-prokat/Ugolok/%D1%83%D0%B3%D0%BE%D0%BB%D0%BE%D0%BA_%D0%A0%D0%9F/40%D1%8540%D1%854/3sp_p2" TargetMode="External"/><Relationship Id="rId33" Type="http://schemas.openxmlformats.org/officeDocument/2006/relationships/hyperlink" Target="https://almet.ru/medno-nikelevie-splavi/medno-nikelevaja-truba/medno-nikelevaja-truba-mng51.html" TargetMode="External"/><Relationship Id="rId129" Type="http://schemas.openxmlformats.org/officeDocument/2006/relationships/hyperlink" Target="http://astrahan.metal100.ru/prodazha/Trubnyj-prokat/Truby-besshovnye-g-k/273%D1%858/st20_p2" TargetMode="External"/><Relationship Id="rId280" Type="http://schemas.openxmlformats.org/officeDocument/2006/relationships/hyperlink" Target="http://metal100.ru/prodazha/Trubnyj-prokat/Truby-besshovnye-g-k/10%D1%852" TargetMode="External"/><Relationship Id="rId336" Type="http://schemas.openxmlformats.org/officeDocument/2006/relationships/hyperlink" Target="http://www.steelmart.ru/products/13484/13489/13493/13513/" TargetMode="External"/><Relationship Id="rId501" Type="http://schemas.openxmlformats.org/officeDocument/2006/relationships/hyperlink" Target="http://metal100.ru/prodazha/Sortovoj-prokat/Katanka/6,5/GOST_30136-94_p3" TargetMode="External"/><Relationship Id="rId543" Type="http://schemas.openxmlformats.org/officeDocument/2006/relationships/hyperlink" Target="http://astrahan.metal100.ru/prodazha/Cvetnoj-prokat/Bronza/%D0%BF%D1%80%D1%83%D1%82%D0%BE%D0%BA/65/BrAZH9-4_p2" TargetMode="External"/><Relationship Id="rId75" Type="http://schemas.openxmlformats.org/officeDocument/2006/relationships/hyperlink" Target="http://astrahan.metal100.ru/prodazha/Trubnyj-prokat/Truby-besshovnye-g-k/114%D1%857" TargetMode="External"/><Relationship Id="rId140" Type="http://schemas.openxmlformats.org/officeDocument/2006/relationships/hyperlink" Target="http://astrahan.metal100.ru/prodazha/Trubnyj-prokat/Truby-besshovnye-g-k/325%D1%8516/st20_p2" TargetMode="External"/><Relationship Id="rId182" Type="http://schemas.openxmlformats.org/officeDocument/2006/relationships/hyperlink" Target="http://astrahan.metal100.ru/prodazha/Trubnyj-prokat/Truby-besshovnye-g-k/60%D1%858/st10_p2" TargetMode="External"/><Relationship Id="rId378" Type="http://schemas.openxmlformats.org/officeDocument/2006/relationships/hyperlink" Target="http://astrahan.metal100.ru/prodazha/Nerzhaveyuschij-prokat/Truby-n-zh-besshovnye/65%D1%858,5" TargetMode="External"/><Relationship Id="rId403" Type="http://schemas.openxmlformats.org/officeDocument/2006/relationships/hyperlink" Target="http://astrahan.metal100.ru/prodazha/Sortovoj-prokat/Krug/26/st20_p2" TargetMode="External"/><Relationship Id="rId6" Type="http://schemas.openxmlformats.org/officeDocument/2006/relationships/hyperlink" Target="http://www.metall-nn.ru/catalog/truby_vodogazoprovodnye_gost_3262-75/" TargetMode="External"/><Relationship Id="rId238" Type="http://schemas.openxmlformats.org/officeDocument/2006/relationships/hyperlink" Target="http://metal100.ru/prodazha/Trubnyj-prokat/Truby-VGP-ocink/40%D1%854" TargetMode="External"/><Relationship Id="rId445" Type="http://schemas.openxmlformats.org/officeDocument/2006/relationships/hyperlink" Target="http://st-rostov.ru/polosobulb" TargetMode="External"/><Relationship Id="rId487" Type="http://schemas.openxmlformats.org/officeDocument/2006/relationships/hyperlink" Target="http://metal100.ru/prodazha/Sortovoj-prokat/Ugolok/%D1%83%D0%B3%D0%BE%D0%BB%D0%BE%D0%BA_%D0%A0%D0%9F/75%D1%8575%D1%858/3spps_p2" TargetMode="External"/><Relationship Id="rId291" Type="http://schemas.openxmlformats.org/officeDocument/2006/relationships/hyperlink" Target="http://metal100.ru/prodazha/Trubnyj-prokat/Truby-besshovnye-h-k/14%D1%852,5" TargetMode="External"/><Relationship Id="rId305" Type="http://schemas.openxmlformats.org/officeDocument/2006/relationships/hyperlink" Target="http://astrahan.metal100.ru/prodazha/Trubnyj-prokat/Truby-besshovnye-h-k/32%D1%854/st20_p2" TargetMode="External"/><Relationship Id="rId347" Type="http://schemas.openxmlformats.org/officeDocument/2006/relationships/hyperlink" Target="https://tnmk-kursk.ru/truba-nerzhaveyushhaya-yelsv-32kh30-mm-matovaya-aisi-304" TargetMode="External"/><Relationship Id="rId512" Type="http://schemas.openxmlformats.org/officeDocument/2006/relationships/hyperlink" Target="http://astrahan.metal100.ru/prodazha/Cvetnoj-prokat/Latun/%D0%BB%D0%B8%D1%81%D1%82/2/L90_p2" TargetMode="External"/><Relationship Id="rId44" Type="http://schemas.openxmlformats.org/officeDocument/2006/relationships/hyperlink" Target="https://www.mcena.ru/metalloprokat/armatura/a1-gost-5781_ceny" TargetMode="External"/><Relationship Id="rId86" Type="http://schemas.openxmlformats.org/officeDocument/2006/relationships/hyperlink" Target="http://astrahan.metal100.ru/prodazha/Trubnyj-prokat/Truby-besshovnye-g-k/133%D1%858/st20_p2" TargetMode="External"/><Relationship Id="rId151" Type="http://schemas.openxmlformats.org/officeDocument/2006/relationships/hyperlink" Target="http://metal100.ru/prodazha/Trubnyj-prokat/Truby-besshovnye-h-k/38%D1%854/st10_p2" TargetMode="External"/><Relationship Id="rId389" Type="http://schemas.openxmlformats.org/officeDocument/2006/relationships/hyperlink" Target="http://astrahan.metal100.ru/prodazha/Sortovoj-prokat/Krug/12/40KH_p2" TargetMode="External"/><Relationship Id="rId554" Type="http://schemas.openxmlformats.org/officeDocument/2006/relationships/hyperlink" Target="http://astrahan.metal100.ru/prodazha/Sortovoj-prokat/Balka-Dvutavr/%D0%9C/30%D0%9C/09G2S_p2" TargetMode="External"/><Relationship Id="rId193" Type="http://schemas.openxmlformats.org/officeDocument/2006/relationships/hyperlink" Target="http://astrahan.metal100.ru/prodazha/Trubnyj-prokat/Truby-besshovnye-g-k/76%D1%858/st20_p2" TargetMode="External"/><Relationship Id="rId207" Type="http://schemas.openxmlformats.org/officeDocument/2006/relationships/hyperlink" Target="http://astrahan.metal100.ru/prodazha/Trubnyj-prokat/Truby-besshovnye-g-k/89%D1%855/st20_p2" TargetMode="External"/><Relationship Id="rId249" Type="http://schemas.openxmlformats.org/officeDocument/2006/relationships/hyperlink" Target="http://www.elementsteel74.ru/goods/90150001-truba_125kh4_st_20_gost_3262_75" TargetMode="External"/><Relationship Id="rId414" Type="http://schemas.openxmlformats.org/officeDocument/2006/relationships/hyperlink" Target="http://astrahan.metal100.ru/prodazha/Sortovoj-prokat/Krug/42/3pssp_p2" TargetMode="External"/><Relationship Id="rId456" Type="http://schemas.openxmlformats.org/officeDocument/2006/relationships/hyperlink" Target="http://metal100.ru/prodazha/Sortovoj-prokat/Polosa-ocinkovannaya/4%D1%8550" TargetMode="External"/><Relationship Id="rId498" Type="http://schemas.openxmlformats.org/officeDocument/2006/relationships/hyperlink" Target="http://astrahan.metal100.ru/prodazha/Cvetnoj-prokat/Alyuminij/%D0%BB%D0%B8%D1%81%D1%82/0,5/AMG2M_p2" TargetMode="External"/><Relationship Id="rId13" Type="http://schemas.openxmlformats.org/officeDocument/2006/relationships/hyperlink" Target="http://astrahan.metal100.ru/prodazha/Trubnyj-prokat/Truby-besshovnye-h-k/18%D1%852,5/GOST_8734-75_p3" TargetMode="External"/><Relationship Id="rId109" Type="http://schemas.openxmlformats.org/officeDocument/2006/relationships/hyperlink" Target="http://astrahan.metal100.ru/prodazha/Trubnyj-prokat/Truby-besshovnye-g-k/203%D1%858" TargetMode="External"/><Relationship Id="rId260" Type="http://schemas.openxmlformats.org/officeDocument/2006/relationships/hyperlink" Target="https://almet.ru/medno-nikelevie-splavi/medno-nikelevaja-truba/medno-nikelevaja-truba-mng51.html" TargetMode="External"/><Relationship Id="rId316" Type="http://schemas.openxmlformats.org/officeDocument/2006/relationships/hyperlink" Target="http://astrahan.metal100.ru/prodazha/Trubnyj-prokat/Truby-besshovnye-h-k/45%D1%853/st20_p2" TargetMode="External"/><Relationship Id="rId523" Type="http://schemas.openxmlformats.org/officeDocument/2006/relationships/hyperlink" Target="http://astrahan.metal100.ru/prodazha/Cvetnoj-prokat/Med/%D1%82%D1%80%D1%83%D0%B1%D0%B0_%D1%82%D1%80%D1%83%D0%B1%D0%BA%D0%B0/10%D1%851,5/M3r_p2" TargetMode="External"/><Relationship Id="rId55" Type="http://schemas.openxmlformats.org/officeDocument/2006/relationships/hyperlink" Target="http://astrahan.metal100.ru/prodazha/Trubnyj-prokat/Truby-besshovnye-g-k/108%D1%854/st20_p2" TargetMode="External"/><Relationship Id="rId97" Type="http://schemas.openxmlformats.org/officeDocument/2006/relationships/hyperlink" Target="http://astrahan.metal100.ru/prodazha/Trubnyj-prokat/Truby-besshovnye-g-k/168%D1%8510/st20_p2" TargetMode="External"/><Relationship Id="rId120" Type="http://schemas.openxmlformats.org/officeDocument/2006/relationships/hyperlink" Target="http://astrahan.metal100.ru/prodazha/Trubnyj-prokat/Truby-besshovnye-g-k/219%D1%856/st10_p2" TargetMode="External"/><Relationship Id="rId358" Type="http://schemas.openxmlformats.org/officeDocument/2006/relationships/hyperlink" Target="http://astrahan.metal100.ru/prodazha/Nerzhaveyuschij-prokat/Truby-n-zh-besshovnye/42%D1%855/08KH18N10T_p2" TargetMode="External"/><Relationship Id="rId565" Type="http://schemas.openxmlformats.org/officeDocument/2006/relationships/hyperlink" Target="http://astrahan.metal100.ru/prodazha/Cvetnoj-prokat/Alyuminij/%D1%82%D0%B0%D0%B2%D1%80/25%D1%8525%D1%852/AD31T1_p2" TargetMode="External"/><Relationship Id="rId162" Type="http://schemas.openxmlformats.org/officeDocument/2006/relationships/hyperlink" Target="http://astrahan.metal100.ru/prodazha/Trubnyj-prokat/Truby-besshovnye-g-k/50%D1%854" TargetMode="External"/><Relationship Id="rId218" Type="http://schemas.openxmlformats.org/officeDocument/2006/relationships/hyperlink" Target="http://astrahan.metal100.ru/prodazha/Trubnyj-prokat/Truby-VGP-ocink/15%D1%853,2" TargetMode="External"/><Relationship Id="rId425" Type="http://schemas.openxmlformats.org/officeDocument/2006/relationships/hyperlink" Target="http://astrahan.metal100.ru/prodazha/Sortovoj-prokat/SHveller/10%D0%9F/GOST_8240-97_p3" TargetMode="External"/><Relationship Id="rId467" Type="http://schemas.openxmlformats.org/officeDocument/2006/relationships/hyperlink" Target="http://metal100.ru/prodazha/Sortovoj-prokat/Ugolok/%D1%83%D0%B3%D0%BE%D0%BB%D0%BE%D0%BA_%D0%A0%D0%9F/32%D1%8532%D1%853/3ps_p2" TargetMode="External"/><Relationship Id="rId271" Type="http://schemas.openxmlformats.org/officeDocument/2006/relationships/hyperlink" Target="https://www.lsst.ru/truba-stalnaya/" TargetMode="External"/><Relationship Id="rId24" Type="http://schemas.openxmlformats.org/officeDocument/2006/relationships/hyperlink" Target="http://www.lionmetals74.ru/goods/50155200-krug_prutok_medny_dkrnm_dkrnt_gkrkhkh_gost_1535_pressovanny_m1t_m1m_med" TargetMode="External"/><Relationship Id="rId66" Type="http://schemas.openxmlformats.org/officeDocument/2006/relationships/hyperlink" Target="http://astrahan.metal100.ru/prodazha/Trubnyj-prokat/Truby-besshovnye-g-k/108%D1%856/st10_p2" TargetMode="External"/><Relationship Id="rId131" Type="http://schemas.openxmlformats.org/officeDocument/2006/relationships/hyperlink" Target="http://metal100.ru/prodazha/Trubnyj-prokat/Truby-besshovnye-g-k/299%D1%8512/st10_p2" TargetMode="External"/><Relationship Id="rId327" Type="http://schemas.openxmlformats.org/officeDocument/2006/relationships/hyperlink" Target="http://astrahan.metal100.ru/prodazha/Trubnyj-prokat/Truby-besshovnye-h-k/57%D1%854/st20_p2" TargetMode="External"/><Relationship Id="rId369" Type="http://schemas.openxmlformats.org/officeDocument/2006/relationships/hyperlink" Target="http://astrahan.metal100.ru/prodazha/Nerzhaveyuschij-prokat/Truby-n-zh-besshovnye/57%D1%855/08KH22N6T_p2" TargetMode="External"/><Relationship Id="rId534" Type="http://schemas.openxmlformats.org/officeDocument/2006/relationships/hyperlink" Target="http://astrahan.metal100.ru/prodazha/Cvetnoj-prokat/Latun/%D0%BF%D1%80%D0%BE%D0%B2%D0%BE%D0%BB%D0%BA%D0%B0/4/L63_p2" TargetMode="External"/><Relationship Id="rId173" Type="http://schemas.openxmlformats.org/officeDocument/2006/relationships/hyperlink" Target="http://astrahan.metal100.ru/prodazha/Trubnyj-prokat/Truby-besshovnye-g-k/57%D1%855/st20_p2" TargetMode="External"/><Relationship Id="rId229" Type="http://schemas.openxmlformats.org/officeDocument/2006/relationships/hyperlink" Target="http://astrahan.metal100.ru/prodazha/Trubnyj-prokat/Truby-VGP-ocink/25%D1%853,2" TargetMode="External"/><Relationship Id="rId380" Type="http://schemas.openxmlformats.org/officeDocument/2006/relationships/hyperlink" Target="http://astrahan.metal100.ru/prodazha/Nerzhaveyuschij-prokat/Truby-n-zh-besshovnye/89%D1%855/12KH18N10T_p2" TargetMode="External"/><Relationship Id="rId436" Type="http://schemas.openxmlformats.org/officeDocument/2006/relationships/hyperlink" Target="http://astrahan.metal100.ru/prodazha/Sortovoj-prokat/SHveller/16%D0%9F/st3_p2" TargetMode="External"/><Relationship Id="rId240" Type="http://schemas.openxmlformats.org/officeDocument/2006/relationships/hyperlink" Target="http://astrahan.metal100.ru/prodazha/Trubnyj-prokat/Truby-VGP-ocink/65%D1%854" TargetMode="External"/><Relationship Id="rId478" Type="http://schemas.openxmlformats.org/officeDocument/2006/relationships/hyperlink" Target="http://astrahan.metal100.ru/prodazha/Sortovoj-prokat/Ugolok/%D1%83%D0%B3%D0%BE%D0%BB%D0%BE%D0%BA_%D0%A0%D0%9F/63%D1%8563%D1%854" TargetMode="External"/><Relationship Id="rId35" Type="http://schemas.openxmlformats.org/officeDocument/2006/relationships/hyperlink" Target="http://metallicheckiy-portal.ru/prices/cvetmet/1255_metpromstar_mednaa_truba_kondicionernaa" TargetMode="External"/><Relationship Id="rId77" Type="http://schemas.openxmlformats.org/officeDocument/2006/relationships/hyperlink" Target="http://astrahan.metal100.ru/prodazha/Trubnyj-prokat/Truby-besshovnye-g-k/114%D1%858/st20_p2" TargetMode="External"/><Relationship Id="rId100" Type="http://schemas.openxmlformats.org/officeDocument/2006/relationships/hyperlink" Target="http://metal100.ru/prodazha/Trubnyj-prokat/Truby-besshovnye-g-k/168%D1%855/st20_p2" TargetMode="External"/><Relationship Id="rId282" Type="http://schemas.openxmlformats.org/officeDocument/2006/relationships/hyperlink" Target="http://astrahan.metal100.ru/prodazha/Trubnyj-prokat/Truby-besshovnye-h-k/14%D1%852" TargetMode="External"/><Relationship Id="rId338" Type="http://schemas.openxmlformats.org/officeDocument/2006/relationships/hyperlink" Target="http://www.steelmart.ru/products/13484/13489/13493/13515/" TargetMode="External"/><Relationship Id="rId503" Type="http://schemas.openxmlformats.org/officeDocument/2006/relationships/hyperlink" Target="http://metal100.ru/prodazha/Sortovoj-prokat/Balka-Dvutavr/%D0%B1%D0%BD/20/09G2S_p2" TargetMode="External"/><Relationship Id="rId545" Type="http://schemas.openxmlformats.org/officeDocument/2006/relationships/hyperlink" Target="http://astrahan.metal100.ru/prodazha/Cvetnoj-prokat/Bronza/%D0%BF%D1%80%D1%83%D1%82%D0%BE%D0%BA/100/BrOTSS5-5-5_p2" TargetMode="External"/><Relationship Id="rId8" Type="http://schemas.openxmlformats.org/officeDocument/2006/relationships/hyperlink" Target="http://www.alfa-sous.ru/katalog/nerzhaveyushhij-metalloprokat/krug/krug-nerzhaveyushhij-12x18n10t.html" TargetMode="External"/><Relationship Id="rId142" Type="http://schemas.openxmlformats.org/officeDocument/2006/relationships/hyperlink" Target="http://astrahan.metal100.ru/prodazha/Trubnyj-prokat/Truby-besshovnye-g-k/325%D1%8518" TargetMode="External"/><Relationship Id="rId184" Type="http://schemas.openxmlformats.org/officeDocument/2006/relationships/hyperlink" Target="http://astrahan.metal100.ru/prodazha/Trubnyj-prokat/Truby-besshovnye-g-k/63,5%D1%856/st10_p2" TargetMode="External"/><Relationship Id="rId391" Type="http://schemas.openxmlformats.org/officeDocument/2006/relationships/hyperlink" Target="http://astrahan.metal100.ru/prodazha/Sortovoj-prokat/Krug/12/st3_p2" TargetMode="External"/><Relationship Id="rId405" Type="http://schemas.openxmlformats.org/officeDocument/2006/relationships/hyperlink" Target="http://astrahan.metal100.ru/prodazha/Sortovoj-prokat/Krug/32/st20_p2" TargetMode="External"/><Relationship Id="rId447" Type="http://schemas.openxmlformats.org/officeDocument/2006/relationships/hyperlink" Target="http://st-rostov.ru/polosobulb" TargetMode="External"/><Relationship Id="rId251" Type="http://schemas.openxmlformats.org/officeDocument/2006/relationships/hyperlink" Target="https://almet.ru/medno-nikelevie-splavi/medno-nikelevaja-truba/medno-nikelevaja-truba-mng51.html" TargetMode="External"/><Relationship Id="rId489" Type="http://schemas.openxmlformats.org/officeDocument/2006/relationships/hyperlink" Target="http://astrahan.metal100.ru/prodazha/Cvetnoj-prokat/Latun/%D0%BF%D1%80%D1%83%D1%82%D0%BE%D0%BA_%D0%BB%D0%B0%D1%82%D1%83%D0%BD%D0%BD%D1%8B%D0%B9/25/LS59-1_p2" TargetMode="External"/><Relationship Id="rId46" Type="http://schemas.openxmlformats.org/officeDocument/2006/relationships/hyperlink" Target="https://apex-metal.ru/catalog/krug/krug_goryachekatanyy/?page=2&amp;filter=yes&amp;har1=16" TargetMode="External"/><Relationship Id="rId293" Type="http://schemas.openxmlformats.org/officeDocument/2006/relationships/hyperlink" Target="http://metal100.ru/prodazha/Trubnyj-prokat/Truby-besshovnye-h-k/22%D1%853/st10_p2" TargetMode="External"/><Relationship Id="rId307" Type="http://schemas.openxmlformats.org/officeDocument/2006/relationships/hyperlink" Target="http://astrahan.metal100.ru/prodazha/Trubnyj-prokat/Truby-besshovnye-h-k/32%D1%855/st20_p2" TargetMode="External"/><Relationship Id="rId349" Type="http://schemas.openxmlformats.org/officeDocument/2006/relationships/hyperlink" Target="https://tnmk-kursk.ru/truba-nerzhaveyushhaya-yelsv-32kh30-mm-matovaya-aisi-304" TargetMode="External"/><Relationship Id="rId514" Type="http://schemas.openxmlformats.org/officeDocument/2006/relationships/hyperlink" Target="http://astrahan.metal100.ru/prodazha/Cvetnoj-prokat/Latun/%D0%BB%D0%B8%D1%81%D1%82/3/L63_p2" TargetMode="External"/><Relationship Id="rId556" Type="http://schemas.openxmlformats.org/officeDocument/2006/relationships/hyperlink" Target="http://metal100.ru/prodazha/Nerzhaveyuschij-prokat/List-n-zh/%D0%BB%D0%B8%D1%81%D1%82/0,8/AISI_304_p2" TargetMode="External"/><Relationship Id="rId88" Type="http://schemas.openxmlformats.org/officeDocument/2006/relationships/hyperlink" Target="http://astrahan.metal100.ru/prodazha/Trubnyj-prokat/Truby-besshovnye-g-k/140%D1%8520/20KH_p2" TargetMode="External"/><Relationship Id="rId111" Type="http://schemas.openxmlformats.org/officeDocument/2006/relationships/hyperlink" Target="http://astrahan.metal100.ru/prodazha/Trubnyj-prokat/Truby-besshovnye-g-k/219%D1%8510/st10_p2" TargetMode="External"/><Relationship Id="rId153" Type="http://schemas.openxmlformats.org/officeDocument/2006/relationships/hyperlink" Target="http://astrahan.metal100.ru/prodazha/Trubnyj-prokat/Truby-besshovnye-g-k/426%D1%8514/st20_p2" TargetMode="External"/><Relationship Id="rId195" Type="http://schemas.openxmlformats.org/officeDocument/2006/relationships/hyperlink" Target="http://astrahan.metal100.ru/prodazha/Trubnyj-prokat/Truby-besshovnye-g-k/83%D1%858/st20_p2" TargetMode="External"/><Relationship Id="rId209" Type="http://schemas.openxmlformats.org/officeDocument/2006/relationships/hyperlink" Target="http://astrahan.metal100.ru/prodazha/Trubnyj-prokat/Truby-besshovnye-g-k/89%D1%856/st20_p2" TargetMode="External"/><Relationship Id="rId360" Type="http://schemas.openxmlformats.org/officeDocument/2006/relationships/hyperlink" Target="http://astrahan.metal100.ru/prodazha/Nerzhaveyuschij-prokat/Truby-n-zh-besshovnye/45%D1%853/12KH18N10T_p2" TargetMode="External"/><Relationship Id="rId416" Type="http://schemas.openxmlformats.org/officeDocument/2006/relationships/hyperlink" Target="http://astrahan.metal100.ru/prodazha/Sortovoj-prokat/Krug/50/st3_p2" TargetMode="External"/><Relationship Id="rId220" Type="http://schemas.openxmlformats.org/officeDocument/2006/relationships/hyperlink" Target="http://astrahan.metal100.ru/prodazha/Trubnyj-prokat/Truby-VGP-ocink/20%D1%852,8" TargetMode="External"/><Relationship Id="rId458" Type="http://schemas.openxmlformats.org/officeDocument/2006/relationships/hyperlink" Target="http://astrahan.metal100.ru/prodazha/Sortovoj-prokat/Ugolok/%D1%83%D0%B3%D0%BE%D0%BB%D0%BE%D0%BA_%D0%A0%D0%9F/125%D1%85125%D1%858/st3_p2" TargetMode="External"/><Relationship Id="rId15" Type="http://schemas.openxmlformats.org/officeDocument/2006/relationships/hyperlink" Target="http://metal100.ru/prodazha/Trubnyj-prokat/Truby-besshovnye-h-k/18%D1%853/GOST_8734-75_p3" TargetMode="External"/><Relationship Id="rId57" Type="http://schemas.openxmlformats.org/officeDocument/2006/relationships/hyperlink" Target="http://astrahan.metal100.ru/prodazha/Trubnyj-prokat/Truby-besshovnye-g-k/108%D1%8510/st20_p2" TargetMode="External"/><Relationship Id="rId262" Type="http://schemas.openxmlformats.org/officeDocument/2006/relationships/hyperlink" Target="https://almet.ru/medno-nikelevie-splavi/medno-nikelevaja-truba/medno-nikelevaja-truba-mng51.html" TargetMode="External"/><Relationship Id="rId318" Type="http://schemas.openxmlformats.org/officeDocument/2006/relationships/hyperlink" Target="http://astrahan.metal100.ru/prodazha/Trubnyj-prokat/Truby-besshovnye-h-k/45%D1%853/st10_p2" TargetMode="External"/><Relationship Id="rId525" Type="http://schemas.openxmlformats.org/officeDocument/2006/relationships/hyperlink" Target="http://astrahan.metal100.ru/prodazha/Cvetnoj-prokat/Med/%D1%82%D1%80%D1%83%D0%B1%D0%B0_%D1%82%D1%80%D1%83%D0%B1%D0%BA%D0%B0/12%D1%851,5/M3r_p2" TargetMode="External"/><Relationship Id="rId567" Type="http://schemas.openxmlformats.org/officeDocument/2006/relationships/hyperlink" Target="http://metal100.ru/prodazha/Sortovoj-prokat/List-g-k/15/st3_p2" TargetMode="External"/><Relationship Id="rId99" Type="http://schemas.openxmlformats.org/officeDocument/2006/relationships/hyperlink" Target="http://astrahan.metal100.ru/prodazha/Trubnyj-prokat/Truby-besshovnye-g-k/168%D1%8512/st10_p2" TargetMode="External"/><Relationship Id="rId122" Type="http://schemas.openxmlformats.org/officeDocument/2006/relationships/hyperlink" Target="http://astrahan.metal100.ru/prodazha/Trubnyj-prokat/Truby-besshovnye-g-k/219%D1%858/st10_p2" TargetMode="External"/><Relationship Id="rId164" Type="http://schemas.openxmlformats.org/officeDocument/2006/relationships/hyperlink" Target="http://astrahan.metal100.ru/prodazha/Trubnyj-prokat/Truby-besshovnye-g-k/57%D1%8510/st20_p2" TargetMode="External"/><Relationship Id="rId371" Type="http://schemas.openxmlformats.org/officeDocument/2006/relationships/hyperlink" Target="http://astrahan.metal100.ru/prodazha/Nerzhaveyuschij-prokat/Truby-n-zh-besshovnye/57%D1%853/08KH18N10T_p2" TargetMode="External"/><Relationship Id="rId427" Type="http://schemas.openxmlformats.org/officeDocument/2006/relationships/hyperlink" Target="http://astrahan.metal100.ru/prodazha/Sortovoj-prokat/SHveller/12%D0%9F/st3_p2" TargetMode="External"/><Relationship Id="rId469" Type="http://schemas.openxmlformats.org/officeDocument/2006/relationships/hyperlink" Target="http://metal100.ru/prodazha/Sortovoj-prokat/Ugolok/%D1%83%D0%B3%D0%BE%D0%BB%D0%BE%D0%BA_%D0%A0%D0%9F/32%D1%8532%D1%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0"/>
  <sheetViews>
    <sheetView tabSelected="1" workbookViewId="0">
      <selection activeCell="S11" sqref="S11"/>
    </sheetView>
  </sheetViews>
  <sheetFormatPr defaultRowHeight="15" x14ac:dyDescent="0.25"/>
  <cols>
    <col min="1" max="1" width="51" customWidth="1"/>
    <col min="2" max="2" width="18.7109375" customWidth="1"/>
    <col min="3" max="3" width="17.140625" customWidth="1"/>
    <col min="4" max="4" width="18.28515625" customWidth="1"/>
    <col min="5" max="5" width="19" style="55" hidden="1" customWidth="1"/>
    <col min="6" max="6" width="12.85546875" style="40" hidden="1" customWidth="1"/>
    <col min="7" max="7" width="22.85546875" style="40" hidden="1" customWidth="1"/>
    <col min="8" max="15" width="9.140625" style="40" hidden="1" customWidth="1"/>
    <col min="16" max="16" width="18.42578125" style="18" customWidth="1"/>
  </cols>
  <sheetData>
    <row r="1" spans="1:19" ht="22.5" x14ac:dyDescent="0.25">
      <c r="A1" s="28" t="s">
        <v>1310</v>
      </c>
      <c r="B1" s="28" t="s">
        <v>1311</v>
      </c>
      <c r="C1" s="28" t="s">
        <v>1297</v>
      </c>
      <c r="D1" s="28" t="s">
        <v>1312</v>
      </c>
      <c r="E1" s="41" t="s">
        <v>1313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32" t="s">
        <v>1301</v>
      </c>
    </row>
    <row r="2" spans="1:19" ht="12.75" customHeight="1" x14ac:dyDescent="0.25">
      <c r="A2" s="28" t="s">
        <v>0</v>
      </c>
      <c r="B2" s="29"/>
      <c r="C2" s="29"/>
      <c r="D2" s="29"/>
      <c r="E2" s="43"/>
      <c r="F2" s="44" t="s">
        <v>881</v>
      </c>
      <c r="G2" s="40" t="s">
        <v>871</v>
      </c>
      <c r="H2" s="40" t="s">
        <v>873</v>
      </c>
      <c r="J2" s="40" t="s">
        <v>1307</v>
      </c>
      <c r="K2" s="40" t="s">
        <v>1302</v>
      </c>
      <c r="L2" s="40" t="s">
        <v>1303</v>
      </c>
      <c r="M2" s="40" t="s">
        <v>1304</v>
      </c>
      <c r="N2" s="40" t="s">
        <v>1305</v>
      </c>
      <c r="O2" s="40" t="s">
        <v>1306</v>
      </c>
      <c r="P2" s="33"/>
    </row>
    <row r="3" spans="1:19" x14ac:dyDescent="0.25">
      <c r="A3" s="24" t="s">
        <v>1</v>
      </c>
      <c r="B3" s="25"/>
      <c r="C3" s="25"/>
      <c r="D3" s="26"/>
      <c r="E3" s="45"/>
      <c r="F3" s="46"/>
      <c r="P3" s="34"/>
    </row>
    <row r="4" spans="1:19" x14ac:dyDescent="0.25">
      <c r="A4" s="4" t="s">
        <v>2</v>
      </c>
      <c r="B4" s="1">
        <v>12224</v>
      </c>
      <c r="C4" s="5" t="s">
        <v>3</v>
      </c>
      <c r="D4" s="6">
        <v>0.90900000000000003</v>
      </c>
      <c r="E4" s="47">
        <v>37.630000000000003</v>
      </c>
      <c r="F4" s="48">
        <f>45500/1000</f>
        <v>45.5</v>
      </c>
      <c r="G4" s="49">
        <f>45500/1000*D4</f>
        <v>41.359500000000004</v>
      </c>
      <c r="H4" s="50" t="s">
        <v>872</v>
      </c>
      <c r="J4" s="40" t="s">
        <v>1212</v>
      </c>
      <c r="K4" s="40">
        <v>0.15</v>
      </c>
      <c r="L4" s="40">
        <v>0</v>
      </c>
      <c r="M4" s="40">
        <v>0.16</v>
      </c>
      <c r="N4" s="40">
        <f t="shared" ref="N4:N67" si="0">1-((1-K4)*(1-L4)*(1-M4))</f>
        <v>0.28600000000000003</v>
      </c>
      <c r="O4" s="40">
        <f t="shared" ref="O4:O67" si="1">G4*N4</f>
        <v>11.828817000000003</v>
      </c>
      <c r="P4" s="36">
        <f>G4-O4</f>
        <v>29.530683000000003</v>
      </c>
    </row>
    <row r="5" spans="1:19" x14ac:dyDescent="0.25">
      <c r="A5" s="4" t="s">
        <v>4</v>
      </c>
      <c r="B5" s="1">
        <v>32748</v>
      </c>
      <c r="C5" s="5" t="s">
        <v>3</v>
      </c>
      <c r="D5" s="6">
        <v>0.6</v>
      </c>
      <c r="E5" s="47">
        <v>23.53</v>
      </c>
      <c r="F5" s="48">
        <v>44.5</v>
      </c>
      <c r="G5" s="49">
        <f>44500/1000*D5</f>
        <v>26.7</v>
      </c>
      <c r="H5" s="50" t="s">
        <v>872</v>
      </c>
      <c r="J5" s="40" t="s">
        <v>1212</v>
      </c>
      <c r="K5" s="40">
        <v>0.15</v>
      </c>
      <c r="L5" s="40">
        <v>0</v>
      </c>
      <c r="M5" s="40">
        <v>0.16</v>
      </c>
      <c r="N5" s="40">
        <f t="shared" si="0"/>
        <v>0.28600000000000003</v>
      </c>
      <c r="O5" s="40">
        <f t="shared" si="1"/>
        <v>7.6362000000000005</v>
      </c>
      <c r="P5" s="36">
        <f t="shared" ref="P5:P68" si="2">G5-O5</f>
        <v>19.063800000000001</v>
      </c>
    </row>
    <row r="6" spans="1:19" x14ac:dyDescent="0.25">
      <c r="A6" s="4" t="s">
        <v>5</v>
      </c>
      <c r="B6" s="1">
        <v>14638</v>
      </c>
      <c r="C6" s="5" t="s">
        <v>3</v>
      </c>
      <c r="D6" s="6">
        <v>34</v>
      </c>
      <c r="E6" s="47">
        <v>11755.93</v>
      </c>
      <c r="F6" s="48">
        <v>241</v>
      </c>
      <c r="G6" s="49">
        <f>241*D6</f>
        <v>8194</v>
      </c>
      <c r="H6" s="50" t="s">
        <v>874</v>
      </c>
      <c r="K6" s="40">
        <v>0.15</v>
      </c>
      <c r="L6" s="40">
        <v>0</v>
      </c>
      <c r="M6" s="40">
        <v>0.16</v>
      </c>
      <c r="N6" s="40">
        <f t="shared" si="0"/>
        <v>0.28600000000000003</v>
      </c>
      <c r="O6" s="40">
        <f t="shared" si="1"/>
        <v>2343.4840000000004</v>
      </c>
      <c r="P6" s="36">
        <f t="shared" si="2"/>
        <v>5850.5159999999996</v>
      </c>
    </row>
    <row r="7" spans="1:19" x14ac:dyDescent="0.25">
      <c r="A7" s="4" t="s">
        <v>6</v>
      </c>
      <c r="B7" s="1">
        <v>29950</v>
      </c>
      <c r="C7" s="5" t="s">
        <v>3</v>
      </c>
      <c r="D7" s="6">
        <v>17.556000000000001</v>
      </c>
      <c r="E7" s="47"/>
      <c r="F7" s="48">
        <f>166003/1000</f>
        <v>166.00299999999999</v>
      </c>
      <c r="G7" s="49">
        <f>166003/1000*D7</f>
        <v>2914.3486680000001</v>
      </c>
      <c r="H7" s="51" t="s">
        <v>875</v>
      </c>
      <c r="J7" s="40" t="s">
        <v>1069</v>
      </c>
      <c r="K7" s="40">
        <v>0.15</v>
      </c>
      <c r="L7" s="40">
        <v>0</v>
      </c>
      <c r="M7" s="40">
        <v>0.16</v>
      </c>
      <c r="N7" s="40">
        <f t="shared" si="0"/>
        <v>0.28600000000000003</v>
      </c>
      <c r="O7" s="40">
        <f t="shared" si="1"/>
        <v>833.50371904800011</v>
      </c>
      <c r="P7" s="36">
        <f t="shared" si="2"/>
        <v>2080.8449489519999</v>
      </c>
      <c r="S7" s="40"/>
    </row>
    <row r="8" spans="1:19" x14ac:dyDescent="0.25">
      <c r="A8" s="4" t="s">
        <v>7</v>
      </c>
      <c r="B8" s="1">
        <v>55506</v>
      </c>
      <c r="C8" s="5" t="s">
        <v>3</v>
      </c>
      <c r="D8" s="6">
        <v>5.9489999999999998</v>
      </c>
      <c r="E8" s="47">
        <v>4101.28</v>
      </c>
      <c r="F8" s="48">
        <v>310</v>
      </c>
      <c r="G8" s="49">
        <f>D8*310</f>
        <v>1844.19</v>
      </c>
      <c r="H8" s="50" t="s">
        <v>878</v>
      </c>
      <c r="J8" s="40" t="s">
        <v>1227</v>
      </c>
      <c r="K8" s="40">
        <v>0.15</v>
      </c>
      <c r="L8" s="40">
        <v>0</v>
      </c>
      <c r="M8" s="40">
        <v>0.16</v>
      </c>
      <c r="N8" s="40">
        <f t="shared" si="0"/>
        <v>0.28600000000000003</v>
      </c>
      <c r="O8" s="40">
        <f t="shared" si="1"/>
        <v>527.43834000000004</v>
      </c>
      <c r="P8" s="36">
        <f t="shared" si="2"/>
        <v>1316.7516599999999</v>
      </c>
    </row>
    <row r="9" spans="1:19" x14ac:dyDescent="0.25">
      <c r="A9" s="4" t="s">
        <v>8</v>
      </c>
      <c r="B9" s="1">
        <v>59798</v>
      </c>
      <c r="C9" s="5" t="s">
        <v>3</v>
      </c>
      <c r="D9" s="6">
        <v>5.5270000000000001</v>
      </c>
      <c r="E9" s="47"/>
      <c r="F9" s="48">
        <v>392</v>
      </c>
      <c r="G9" s="49">
        <f>392*D9</f>
        <v>2166.5839999999998</v>
      </c>
      <c r="H9" s="50" t="s">
        <v>879</v>
      </c>
      <c r="J9" s="40" t="s">
        <v>1258</v>
      </c>
      <c r="K9" s="40">
        <v>0.15</v>
      </c>
      <c r="L9" s="40">
        <v>0</v>
      </c>
      <c r="M9" s="40">
        <v>0.16</v>
      </c>
      <c r="N9" s="40">
        <f t="shared" si="0"/>
        <v>0.28600000000000003</v>
      </c>
      <c r="O9" s="40">
        <f t="shared" si="1"/>
        <v>619.64302399999997</v>
      </c>
      <c r="P9" s="36">
        <f t="shared" si="2"/>
        <v>1546.9409759999999</v>
      </c>
    </row>
    <row r="10" spans="1:19" x14ac:dyDescent="0.25">
      <c r="A10" s="4" t="s">
        <v>9</v>
      </c>
      <c r="B10" s="1">
        <v>53496</v>
      </c>
      <c r="C10" s="5" t="s">
        <v>3</v>
      </c>
      <c r="D10" s="6">
        <v>278</v>
      </c>
      <c r="E10" s="47">
        <v>15478.48</v>
      </c>
      <c r="F10" s="48">
        <v>47</v>
      </c>
      <c r="G10" s="49">
        <f>F10*D10</f>
        <v>13066</v>
      </c>
      <c r="H10" s="50" t="s">
        <v>882</v>
      </c>
      <c r="J10" s="40" t="s">
        <v>1253</v>
      </c>
      <c r="K10" s="40">
        <v>0.15</v>
      </c>
      <c r="L10" s="40">
        <v>0</v>
      </c>
      <c r="M10" s="40">
        <v>0.16</v>
      </c>
      <c r="N10" s="40">
        <f t="shared" si="0"/>
        <v>0.28600000000000003</v>
      </c>
      <c r="O10" s="40">
        <f t="shared" si="1"/>
        <v>3736.8760000000002</v>
      </c>
      <c r="P10" s="36">
        <f t="shared" si="2"/>
        <v>9329.1239999999998</v>
      </c>
    </row>
    <row r="11" spans="1:19" x14ac:dyDescent="0.25">
      <c r="A11" s="4" t="s">
        <v>10</v>
      </c>
      <c r="B11" s="1">
        <v>11751</v>
      </c>
      <c r="C11" s="5" t="s">
        <v>3</v>
      </c>
      <c r="D11" s="6">
        <v>51.933999999999997</v>
      </c>
      <c r="E11" s="47">
        <v>2750.74</v>
      </c>
      <c r="F11" s="48">
        <v>57</v>
      </c>
      <c r="G11" s="49">
        <f>D11*F11</f>
        <v>2960.2379999999998</v>
      </c>
      <c r="H11" s="50" t="s">
        <v>883</v>
      </c>
      <c r="J11" s="40" t="s">
        <v>1253</v>
      </c>
      <c r="K11" s="40">
        <v>0.15</v>
      </c>
      <c r="L11" s="40">
        <v>0</v>
      </c>
      <c r="M11" s="40">
        <v>0.16</v>
      </c>
      <c r="N11" s="40">
        <f t="shared" si="0"/>
        <v>0.28600000000000003</v>
      </c>
      <c r="O11" s="40">
        <f t="shared" si="1"/>
        <v>846.6280680000001</v>
      </c>
      <c r="P11" s="36">
        <f t="shared" si="2"/>
        <v>2113.6099319999998</v>
      </c>
    </row>
    <row r="12" spans="1:19" x14ac:dyDescent="0.25">
      <c r="A12" s="4" t="s">
        <v>11</v>
      </c>
      <c r="B12" s="1">
        <v>11748</v>
      </c>
      <c r="C12" s="5" t="s">
        <v>3</v>
      </c>
      <c r="D12" s="6">
        <v>254.05</v>
      </c>
      <c r="E12" s="47">
        <v>12056.6</v>
      </c>
      <c r="F12" s="48">
        <v>56.92</v>
      </c>
      <c r="G12" s="49">
        <f>F12*D12</f>
        <v>14460.526000000002</v>
      </c>
      <c r="H12" s="50" t="s">
        <v>885</v>
      </c>
      <c r="J12" s="40" t="s">
        <v>1253</v>
      </c>
      <c r="K12" s="40">
        <v>0.15</v>
      </c>
      <c r="L12" s="40">
        <v>0</v>
      </c>
      <c r="M12" s="40">
        <v>0.16</v>
      </c>
      <c r="N12" s="40">
        <f t="shared" si="0"/>
        <v>0.28600000000000003</v>
      </c>
      <c r="O12" s="40">
        <f t="shared" si="1"/>
        <v>4135.7104360000012</v>
      </c>
      <c r="P12" s="36">
        <f t="shared" si="2"/>
        <v>10324.815564</v>
      </c>
    </row>
    <row r="13" spans="1:19" x14ac:dyDescent="0.25">
      <c r="A13" s="4" t="s">
        <v>12</v>
      </c>
      <c r="B13" s="1">
        <v>24285</v>
      </c>
      <c r="C13" s="5" t="s">
        <v>3</v>
      </c>
      <c r="D13" s="6">
        <v>40.28</v>
      </c>
      <c r="E13" s="47">
        <v>1911.62</v>
      </c>
      <c r="F13" s="48">
        <v>59</v>
      </c>
      <c r="G13" s="49">
        <f>D13*E13</f>
        <v>77000.053599999999</v>
      </c>
      <c r="H13" s="50" t="s">
        <v>884</v>
      </c>
      <c r="J13" s="40" t="s">
        <v>1253</v>
      </c>
      <c r="K13" s="40">
        <v>0.15</v>
      </c>
      <c r="L13" s="40">
        <v>0</v>
      </c>
      <c r="M13" s="40">
        <v>0.16</v>
      </c>
      <c r="N13" s="40">
        <f t="shared" si="0"/>
        <v>0.28600000000000003</v>
      </c>
      <c r="O13" s="40">
        <f t="shared" si="1"/>
        <v>22022.015329600003</v>
      </c>
      <c r="P13" s="36">
        <f t="shared" si="2"/>
        <v>54978.038270399993</v>
      </c>
    </row>
    <row r="14" spans="1:19" x14ac:dyDescent="0.25">
      <c r="A14" s="4" t="s">
        <v>13</v>
      </c>
      <c r="B14" s="1">
        <v>33354</v>
      </c>
      <c r="C14" s="5" t="s">
        <v>3</v>
      </c>
      <c r="D14" s="6">
        <v>12.419</v>
      </c>
      <c r="E14" s="47">
        <v>6977.79</v>
      </c>
      <c r="F14" s="48">
        <v>600</v>
      </c>
      <c r="G14" s="49">
        <f>D14*F14</f>
        <v>7451.4000000000005</v>
      </c>
      <c r="H14" s="50" t="s">
        <v>886</v>
      </c>
      <c r="J14" s="40" t="s">
        <v>1259</v>
      </c>
      <c r="K14" s="40">
        <v>0.15</v>
      </c>
      <c r="L14" s="40">
        <v>0</v>
      </c>
      <c r="M14" s="40">
        <v>0.16</v>
      </c>
      <c r="N14" s="40">
        <f t="shared" si="0"/>
        <v>0.28600000000000003</v>
      </c>
      <c r="O14" s="40">
        <f t="shared" si="1"/>
        <v>2131.1004000000003</v>
      </c>
      <c r="P14" s="36">
        <f t="shared" si="2"/>
        <v>5320.2996000000003</v>
      </c>
    </row>
    <row r="15" spans="1:19" x14ac:dyDescent="0.25">
      <c r="A15" s="4" t="s">
        <v>14</v>
      </c>
      <c r="B15" s="1">
        <v>58987</v>
      </c>
      <c r="C15" s="5" t="s">
        <v>3</v>
      </c>
      <c r="D15" s="6">
        <v>6.4</v>
      </c>
      <c r="E15" s="47">
        <v>4517.97</v>
      </c>
      <c r="F15" s="48">
        <v>550</v>
      </c>
      <c r="G15" s="49">
        <f>D15*F15</f>
        <v>3520</v>
      </c>
      <c r="H15" s="50" t="s">
        <v>887</v>
      </c>
      <c r="J15" s="40" t="s">
        <v>1254</v>
      </c>
      <c r="K15" s="40">
        <v>0.15</v>
      </c>
      <c r="L15" s="40">
        <v>0</v>
      </c>
      <c r="M15" s="40">
        <v>0.16</v>
      </c>
      <c r="N15" s="40">
        <f t="shared" si="0"/>
        <v>0.28600000000000003</v>
      </c>
      <c r="O15" s="40">
        <f t="shared" si="1"/>
        <v>1006.7200000000001</v>
      </c>
      <c r="P15" s="36">
        <f t="shared" si="2"/>
        <v>2513.2799999999997</v>
      </c>
    </row>
    <row r="16" spans="1:19" x14ac:dyDescent="0.25">
      <c r="A16" s="4" t="s">
        <v>15</v>
      </c>
      <c r="B16" s="1">
        <v>33271</v>
      </c>
      <c r="C16" s="5" t="s">
        <v>3</v>
      </c>
      <c r="D16" s="6">
        <v>23.33</v>
      </c>
      <c r="E16" s="47">
        <v>12144.74</v>
      </c>
      <c r="F16" s="48"/>
      <c r="G16" s="40" t="s">
        <v>954</v>
      </c>
      <c r="P16" s="36">
        <f>E16</f>
        <v>12144.74</v>
      </c>
    </row>
    <row r="17" spans="1:16" x14ac:dyDescent="0.25">
      <c r="A17" s="4" t="s">
        <v>16</v>
      </c>
      <c r="B17" s="1">
        <v>25888</v>
      </c>
      <c r="C17" s="5" t="s">
        <v>3</v>
      </c>
      <c r="D17" s="6">
        <v>72</v>
      </c>
      <c r="E17" s="47">
        <v>6009.44</v>
      </c>
      <c r="F17" s="48">
        <f>135646/1000</f>
        <v>135.64599999999999</v>
      </c>
      <c r="G17" s="49">
        <f>D17*F17</f>
        <v>9766.5119999999988</v>
      </c>
      <c r="H17" s="50" t="s">
        <v>888</v>
      </c>
      <c r="J17" s="40" t="s">
        <v>1069</v>
      </c>
      <c r="K17" s="40">
        <v>0.15</v>
      </c>
      <c r="L17" s="40">
        <v>0</v>
      </c>
      <c r="M17" s="40">
        <v>0.16</v>
      </c>
      <c r="N17" s="40">
        <f t="shared" si="0"/>
        <v>0.28600000000000003</v>
      </c>
      <c r="O17" s="40">
        <f t="shared" si="1"/>
        <v>2793.222432</v>
      </c>
      <c r="P17" s="36">
        <f t="shared" si="2"/>
        <v>6973.2895679999983</v>
      </c>
    </row>
    <row r="18" spans="1:16" ht="22.5" x14ac:dyDescent="0.25">
      <c r="A18" s="4" t="s">
        <v>17</v>
      </c>
      <c r="B18" s="1">
        <v>44883</v>
      </c>
      <c r="C18" s="5" t="s">
        <v>3</v>
      </c>
      <c r="D18" s="6">
        <v>77</v>
      </c>
      <c r="E18" s="47">
        <v>11361.98</v>
      </c>
      <c r="F18" s="48"/>
      <c r="G18" s="40" t="s">
        <v>954</v>
      </c>
      <c r="P18" s="36">
        <f>E18</f>
        <v>11361.98</v>
      </c>
    </row>
    <row r="19" spans="1:16" x14ac:dyDescent="0.25">
      <c r="A19" s="24" t="s">
        <v>18</v>
      </c>
      <c r="B19" s="25"/>
      <c r="C19" s="25"/>
      <c r="D19" s="26"/>
      <c r="E19" s="45"/>
      <c r="F19" s="48"/>
      <c r="P19" s="37"/>
    </row>
    <row r="20" spans="1:16" x14ac:dyDescent="0.25">
      <c r="A20" s="4" t="s">
        <v>19</v>
      </c>
      <c r="B20" s="1">
        <v>59506</v>
      </c>
      <c r="C20" s="5" t="s">
        <v>3</v>
      </c>
      <c r="D20" s="6">
        <v>39.200000000000003</v>
      </c>
      <c r="E20" s="47">
        <v>13254.92</v>
      </c>
      <c r="F20" s="48">
        <v>257</v>
      </c>
      <c r="G20" s="49">
        <f>D20*F20</f>
        <v>10074.400000000001</v>
      </c>
      <c r="H20" s="50" t="s">
        <v>889</v>
      </c>
      <c r="J20" s="40" t="s">
        <v>1218</v>
      </c>
      <c r="K20" s="40">
        <v>0.15</v>
      </c>
      <c r="L20" s="40">
        <v>0</v>
      </c>
      <c r="M20" s="40">
        <v>0.16</v>
      </c>
      <c r="N20" s="40">
        <f t="shared" si="0"/>
        <v>0.28600000000000003</v>
      </c>
      <c r="O20" s="40">
        <f t="shared" si="1"/>
        <v>2881.2784000000006</v>
      </c>
      <c r="P20" s="36">
        <f t="shared" si="2"/>
        <v>7193.1216000000004</v>
      </c>
    </row>
    <row r="21" spans="1:16" x14ac:dyDescent="0.25">
      <c r="A21" s="4" t="s">
        <v>20</v>
      </c>
      <c r="B21" s="1">
        <v>33261</v>
      </c>
      <c r="C21" s="5" t="s">
        <v>3</v>
      </c>
      <c r="D21" s="6">
        <v>34.356000000000002</v>
      </c>
      <c r="E21" s="47">
        <v>53.03</v>
      </c>
      <c r="F21" s="48"/>
      <c r="G21" s="40" t="s">
        <v>954</v>
      </c>
      <c r="P21" s="36">
        <f t="shared" ref="P21:P26" si="3">E21</f>
        <v>53.03</v>
      </c>
    </row>
    <row r="22" spans="1:16" x14ac:dyDescent="0.25">
      <c r="A22" s="4" t="s">
        <v>21</v>
      </c>
      <c r="B22" s="1">
        <v>47257</v>
      </c>
      <c r="C22" s="5" t="s">
        <v>3</v>
      </c>
      <c r="D22" s="6">
        <v>13.513</v>
      </c>
      <c r="E22" s="47">
        <v>26.19</v>
      </c>
      <c r="F22" s="48"/>
      <c r="G22" s="40" t="s">
        <v>954</v>
      </c>
      <c r="P22" s="36">
        <f t="shared" si="3"/>
        <v>26.19</v>
      </c>
    </row>
    <row r="23" spans="1:16" x14ac:dyDescent="0.25">
      <c r="A23" s="4" t="s">
        <v>22</v>
      </c>
      <c r="B23" s="1">
        <v>33259</v>
      </c>
      <c r="C23" s="5" t="s">
        <v>3</v>
      </c>
      <c r="D23" s="6">
        <v>14.85</v>
      </c>
      <c r="E23" s="47">
        <v>26.8</v>
      </c>
      <c r="F23" s="48"/>
      <c r="G23" s="40" t="s">
        <v>954</v>
      </c>
      <c r="P23" s="36">
        <f t="shared" si="3"/>
        <v>26.8</v>
      </c>
    </row>
    <row r="24" spans="1:16" x14ac:dyDescent="0.25">
      <c r="A24" s="4" t="s">
        <v>23</v>
      </c>
      <c r="B24" s="1">
        <v>63924</v>
      </c>
      <c r="C24" s="5" t="s">
        <v>3</v>
      </c>
      <c r="D24" s="6">
        <v>9.81</v>
      </c>
      <c r="E24" s="47">
        <v>102.56</v>
      </c>
      <c r="F24" s="48"/>
      <c r="G24" s="40" t="s">
        <v>954</v>
      </c>
      <c r="P24" s="36">
        <f t="shared" si="3"/>
        <v>102.56</v>
      </c>
    </row>
    <row r="25" spans="1:16" x14ac:dyDescent="0.25">
      <c r="A25" s="4" t="s">
        <v>24</v>
      </c>
      <c r="B25" s="1">
        <v>58207</v>
      </c>
      <c r="C25" s="5" t="s">
        <v>3</v>
      </c>
      <c r="D25" s="6">
        <v>8.718</v>
      </c>
      <c r="E25" s="47">
        <v>445.7</v>
      </c>
      <c r="F25" s="48"/>
      <c r="G25" s="40" t="s">
        <v>954</v>
      </c>
      <c r="P25" s="36">
        <f t="shared" si="3"/>
        <v>445.7</v>
      </c>
    </row>
    <row r="26" spans="1:16" x14ac:dyDescent="0.25">
      <c r="A26" s="4" t="s">
        <v>25</v>
      </c>
      <c r="B26" s="1">
        <v>63920</v>
      </c>
      <c r="C26" s="5" t="s">
        <v>3</v>
      </c>
      <c r="D26" s="6">
        <v>2.3250000000000002</v>
      </c>
      <c r="E26" s="47">
        <v>66.67</v>
      </c>
      <c r="F26" s="48"/>
      <c r="G26" s="40" t="s">
        <v>954</v>
      </c>
      <c r="P26" s="36">
        <f t="shared" si="3"/>
        <v>66.67</v>
      </c>
    </row>
    <row r="27" spans="1:16" x14ac:dyDescent="0.25">
      <c r="A27" s="24" t="s">
        <v>26</v>
      </c>
      <c r="B27" s="25"/>
      <c r="C27" s="25"/>
      <c r="D27" s="26"/>
      <c r="E27" s="45"/>
      <c r="F27" s="48"/>
      <c r="P27" s="37"/>
    </row>
    <row r="28" spans="1:16" x14ac:dyDescent="0.25">
      <c r="A28" s="4" t="s">
        <v>27</v>
      </c>
      <c r="B28" s="1">
        <v>55507</v>
      </c>
      <c r="C28" s="5" t="s">
        <v>3</v>
      </c>
      <c r="D28" s="6">
        <v>13</v>
      </c>
      <c r="E28" s="47">
        <v>7797.71</v>
      </c>
      <c r="F28" s="48"/>
      <c r="G28" s="40" t="s">
        <v>954</v>
      </c>
      <c r="J28" s="40" t="s">
        <v>1255</v>
      </c>
      <c r="P28" s="36">
        <f>E28</f>
        <v>7797.71</v>
      </c>
    </row>
    <row r="29" spans="1:16" ht="22.5" x14ac:dyDescent="0.25">
      <c r="A29" s="4" t="s">
        <v>28</v>
      </c>
      <c r="B29" s="1">
        <v>64440</v>
      </c>
      <c r="C29" s="5" t="s">
        <v>3</v>
      </c>
      <c r="D29" s="6">
        <v>30</v>
      </c>
      <c r="E29" s="47">
        <v>66404.240000000005</v>
      </c>
      <c r="F29" s="48">
        <v>2950</v>
      </c>
      <c r="G29" s="49">
        <f>D29*F29</f>
        <v>88500</v>
      </c>
      <c r="H29" s="50" t="s">
        <v>890</v>
      </c>
      <c r="J29" s="40" t="s">
        <v>1256</v>
      </c>
      <c r="K29" s="40">
        <v>0.15</v>
      </c>
      <c r="L29" s="40">
        <v>0</v>
      </c>
      <c r="M29" s="40">
        <v>0.16</v>
      </c>
      <c r="N29" s="40">
        <f t="shared" si="0"/>
        <v>0.28600000000000003</v>
      </c>
      <c r="O29" s="40">
        <f t="shared" si="1"/>
        <v>25311.000000000004</v>
      </c>
      <c r="P29" s="36">
        <f t="shared" si="2"/>
        <v>63189</v>
      </c>
    </row>
    <row r="30" spans="1:16" x14ac:dyDescent="0.25">
      <c r="A30" s="4" t="s">
        <v>29</v>
      </c>
      <c r="B30" s="1">
        <v>14592</v>
      </c>
      <c r="C30" s="5" t="s">
        <v>3</v>
      </c>
      <c r="D30" s="6">
        <v>18.359000000000002</v>
      </c>
      <c r="E30" s="47">
        <v>6347.86</v>
      </c>
      <c r="F30" s="48">
        <v>241</v>
      </c>
      <c r="G30" s="49">
        <f>241*D30</f>
        <v>4424.5190000000002</v>
      </c>
      <c r="H30" s="50" t="s">
        <v>874</v>
      </c>
      <c r="K30" s="40">
        <v>0.15</v>
      </c>
      <c r="L30" s="40">
        <v>0</v>
      </c>
      <c r="M30" s="40">
        <v>0.16</v>
      </c>
      <c r="N30" s="40">
        <f t="shared" si="0"/>
        <v>0.28600000000000003</v>
      </c>
      <c r="O30" s="40">
        <f t="shared" si="1"/>
        <v>1265.4124340000003</v>
      </c>
      <c r="P30" s="36">
        <f t="shared" si="2"/>
        <v>3159.1065659999999</v>
      </c>
    </row>
    <row r="31" spans="1:16" x14ac:dyDescent="0.25">
      <c r="A31" s="4" t="s">
        <v>30</v>
      </c>
      <c r="B31" s="1">
        <v>38781</v>
      </c>
      <c r="C31" s="5" t="s">
        <v>3</v>
      </c>
      <c r="D31" s="6">
        <v>1.2430000000000001</v>
      </c>
      <c r="E31" s="47">
        <v>674.17</v>
      </c>
      <c r="F31" s="48"/>
      <c r="G31" s="40" t="s">
        <v>954</v>
      </c>
      <c r="J31" s="40" t="s">
        <v>1096</v>
      </c>
      <c r="P31" s="36">
        <f>E31</f>
        <v>674.17</v>
      </c>
    </row>
    <row r="32" spans="1:16" x14ac:dyDescent="0.25">
      <c r="A32" s="4" t="s">
        <v>31</v>
      </c>
      <c r="B32" s="1">
        <v>40491</v>
      </c>
      <c r="C32" s="5" t="s">
        <v>3</v>
      </c>
      <c r="D32" s="6">
        <v>2.2959999999999998</v>
      </c>
      <c r="E32" s="47">
        <v>126.87</v>
      </c>
      <c r="F32" s="48"/>
      <c r="G32" s="40" t="s">
        <v>954</v>
      </c>
      <c r="P32" s="36">
        <f>E32</f>
        <v>126.87</v>
      </c>
    </row>
    <row r="33" spans="1:16" x14ac:dyDescent="0.25">
      <c r="A33" s="4" t="s">
        <v>32</v>
      </c>
      <c r="B33" s="1">
        <v>40941</v>
      </c>
      <c r="C33" s="5" t="s">
        <v>3</v>
      </c>
      <c r="D33" s="6">
        <v>237.08699999999999</v>
      </c>
      <c r="E33" s="47">
        <v>455.95</v>
      </c>
      <c r="F33" s="48"/>
      <c r="G33" s="40" t="s">
        <v>954</v>
      </c>
      <c r="P33" s="36">
        <f>E33</f>
        <v>455.95</v>
      </c>
    </row>
    <row r="34" spans="1:16" x14ac:dyDescent="0.25">
      <c r="A34" s="4" t="s">
        <v>33</v>
      </c>
      <c r="B34" s="1">
        <v>33883</v>
      </c>
      <c r="C34" s="5" t="s">
        <v>3</v>
      </c>
      <c r="D34" s="6">
        <v>5.1509999999999998</v>
      </c>
      <c r="E34" s="47">
        <v>122.82</v>
      </c>
      <c r="F34" s="48"/>
      <c r="G34" s="40" t="s">
        <v>954</v>
      </c>
      <c r="P34" s="36">
        <f>E34</f>
        <v>122.82</v>
      </c>
    </row>
    <row r="35" spans="1:16" x14ac:dyDescent="0.25">
      <c r="A35" s="4" t="s">
        <v>34</v>
      </c>
      <c r="B35" s="1">
        <v>63923</v>
      </c>
      <c r="C35" s="5" t="s">
        <v>3</v>
      </c>
      <c r="D35" s="6">
        <v>90.188999999999993</v>
      </c>
      <c r="E35" s="47">
        <v>762.92</v>
      </c>
      <c r="F35" s="48"/>
      <c r="G35" s="40" t="s">
        <v>954</v>
      </c>
      <c r="P35" s="36">
        <f>E35</f>
        <v>762.92</v>
      </c>
    </row>
    <row r="36" spans="1:16" x14ac:dyDescent="0.25">
      <c r="A36" s="4" t="s">
        <v>35</v>
      </c>
      <c r="B36" s="1">
        <v>34036</v>
      </c>
      <c r="C36" s="5" t="s">
        <v>3</v>
      </c>
      <c r="D36" s="6">
        <v>1.03</v>
      </c>
      <c r="E36" s="47">
        <v>893.21</v>
      </c>
      <c r="F36" s="48">
        <v>460</v>
      </c>
      <c r="G36" s="49">
        <f>D36*F36</f>
        <v>473.8</v>
      </c>
      <c r="H36" s="50" t="s">
        <v>891</v>
      </c>
      <c r="J36" s="40" t="s">
        <v>1098</v>
      </c>
      <c r="K36" s="40">
        <v>0.15</v>
      </c>
      <c r="L36" s="40">
        <v>0</v>
      </c>
      <c r="M36" s="40">
        <v>0.16</v>
      </c>
      <c r="N36" s="40">
        <f t="shared" si="0"/>
        <v>0.28600000000000003</v>
      </c>
      <c r="O36" s="40">
        <f t="shared" si="1"/>
        <v>135.50680000000003</v>
      </c>
      <c r="P36" s="36">
        <f t="shared" si="2"/>
        <v>338.29319999999996</v>
      </c>
    </row>
    <row r="37" spans="1:16" x14ac:dyDescent="0.25">
      <c r="A37" s="4" t="s">
        <v>36</v>
      </c>
      <c r="B37" s="1">
        <v>25902</v>
      </c>
      <c r="C37" s="5" t="s">
        <v>3</v>
      </c>
      <c r="D37" s="6">
        <v>4.4880000000000004</v>
      </c>
      <c r="E37" s="47">
        <v>3064.93</v>
      </c>
      <c r="F37" s="48">
        <v>370</v>
      </c>
      <c r="G37" s="49">
        <f>D37*F37</f>
        <v>1660.5600000000002</v>
      </c>
      <c r="H37" s="50" t="s">
        <v>892</v>
      </c>
      <c r="J37" s="40" t="s">
        <v>1098</v>
      </c>
      <c r="K37" s="40">
        <v>0.15</v>
      </c>
      <c r="L37" s="40">
        <v>0</v>
      </c>
      <c r="M37" s="40">
        <v>0.16</v>
      </c>
      <c r="N37" s="40">
        <f t="shared" si="0"/>
        <v>0.28600000000000003</v>
      </c>
      <c r="O37" s="40">
        <f t="shared" si="1"/>
        <v>474.92016000000012</v>
      </c>
      <c r="P37" s="36">
        <f t="shared" si="2"/>
        <v>1185.63984</v>
      </c>
    </row>
    <row r="38" spans="1:16" x14ac:dyDescent="0.25">
      <c r="A38" s="4" t="s">
        <v>37</v>
      </c>
      <c r="B38" s="1">
        <v>64411</v>
      </c>
      <c r="C38" s="5" t="s">
        <v>3</v>
      </c>
      <c r="D38" s="6">
        <v>136</v>
      </c>
      <c r="E38" s="47">
        <v>81389.600000000006</v>
      </c>
      <c r="F38" s="48">
        <f>400500/1000</f>
        <v>400.5</v>
      </c>
      <c r="G38" s="49">
        <f>D38*F38</f>
        <v>54468</v>
      </c>
      <c r="H38" s="50" t="s">
        <v>893</v>
      </c>
      <c r="J38" s="40" t="s">
        <v>1098</v>
      </c>
      <c r="K38" s="40">
        <v>0.15</v>
      </c>
      <c r="L38" s="40">
        <v>0</v>
      </c>
      <c r="M38" s="40">
        <v>0.16</v>
      </c>
      <c r="N38" s="40">
        <f t="shared" si="0"/>
        <v>0.28600000000000003</v>
      </c>
      <c r="O38" s="40">
        <f t="shared" si="1"/>
        <v>15577.848000000002</v>
      </c>
      <c r="P38" s="36">
        <f t="shared" si="2"/>
        <v>38890.152000000002</v>
      </c>
    </row>
    <row r="39" spans="1:16" x14ac:dyDescent="0.25">
      <c r="A39" s="4" t="s">
        <v>38</v>
      </c>
      <c r="B39" s="1">
        <v>44654</v>
      </c>
      <c r="C39" s="5" t="s">
        <v>3</v>
      </c>
      <c r="D39" s="6">
        <v>113.99</v>
      </c>
      <c r="E39" s="47">
        <v>73676.3</v>
      </c>
      <c r="F39" s="48">
        <v>534</v>
      </c>
      <c r="G39" s="49">
        <f>D39*F39</f>
        <v>60870.659999999996</v>
      </c>
      <c r="H39" s="50" t="s">
        <v>894</v>
      </c>
      <c r="J39" s="40" t="s">
        <v>1098</v>
      </c>
      <c r="K39" s="40">
        <v>0.15</v>
      </c>
      <c r="L39" s="40">
        <v>0</v>
      </c>
      <c r="M39" s="40">
        <v>0.16</v>
      </c>
      <c r="N39" s="40">
        <f t="shared" si="0"/>
        <v>0.28600000000000003</v>
      </c>
      <c r="O39" s="40">
        <f t="shared" si="1"/>
        <v>17409.008760000001</v>
      </c>
      <c r="P39" s="36">
        <f t="shared" si="2"/>
        <v>43461.651239999992</v>
      </c>
    </row>
    <row r="40" spans="1:16" x14ac:dyDescent="0.25">
      <c r="A40" s="4" t="s">
        <v>39</v>
      </c>
      <c r="B40" s="1">
        <v>33273</v>
      </c>
      <c r="C40" s="5" t="s">
        <v>3</v>
      </c>
      <c r="D40" s="6">
        <v>6.66</v>
      </c>
      <c r="E40" s="47">
        <v>3507.06</v>
      </c>
      <c r="F40" s="48"/>
      <c r="G40" s="40" t="s">
        <v>954</v>
      </c>
      <c r="P40" s="36">
        <f>E40</f>
        <v>3507.06</v>
      </c>
    </row>
    <row r="41" spans="1:16" x14ac:dyDescent="0.25">
      <c r="A41" s="24" t="s">
        <v>40</v>
      </c>
      <c r="B41" s="25"/>
      <c r="C41" s="25"/>
      <c r="D41" s="26"/>
      <c r="E41" s="45"/>
      <c r="F41" s="48"/>
      <c r="P41" s="37"/>
    </row>
    <row r="42" spans="1:16" x14ac:dyDescent="0.25">
      <c r="A42" s="4" t="s">
        <v>41</v>
      </c>
      <c r="B42" s="1">
        <v>25811</v>
      </c>
      <c r="C42" s="5" t="s">
        <v>3</v>
      </c>
      <c r="D42" s="6">
        <v>19.727</v>
      </c>
      <c r="E42" s="47">
        <v>9531.4599999999991</v>
      </c>
      <c r="F42" s="48">
        <v>220</v>
      </c>
      <c r="G42" s="49">
        <f>D42*F42</f>
        <v>4339.9400000000005</v>
      </c>
      <c r="H42" s="50" t="s">
        <v>895</v>
      </c>
      <c r="J42" s="40" t="s">
        <v>1260</v>
      </c>
      <c r="K42" s="40">
        <v>0.15</v>
      </c>
      <c r="L42" s="40">
        <v>0</v>
      </c>
      <c r="M42" s="40">
        <v>0.16</v>
      </c>
      <c r="N42" s="40">
        <f t="shared" si="0"/>
        <v>0.28600000000000003</v>
      </c>
      <c r="O42" s="40">
        <f t="shared" si="1"/>
        <v>1241.2228400000004</v>
      </c>
      <c r="P42" s="36">
        <f t="shared" si="2"/>
        <v>3098.7171600000001</v>
      </c>
    </row>
    <row r="43" spans="1:16" x14ac:dyDescent="0.25">
      <c r="A43" s="4" t="s">
        <v>42</v>
      </c>
      <c r="B43" s="1">
        <v>57786</v>
      </c>
      <c r="C43" s="5" t="s">
        <v>3</v>
      </c>
      <c r="D43" s="6">
        <v>85</v>
      </c>
      <c r="E43" s="47">
        <v>25500</v>
      </c>
      <c r="F43" s="48"/>
      <c r="G43" s="40" t="s">
        <v>954</v>
      </c>
      <c r="P43" s="36">
        <f>E43</f>
        <v>25500</v>
      </c>
    </row>
    <row r="44" spans="1:16" x14ac:dyDescent="0.25">
      <c r="A44" s="4" t="s">
        <v>43</v>
      </c>
      <c r="B44" s="1">
        <v>44659</v>
      </c>
      <c r="C44" s="5" t="s">
        <v>3</v>
      </c>
      <c r="D44" s="6">
        <v>1.8</v>
      </c>
      <c r="E44" s="47">
        <v>540</v>
      </c>
      <c r="F44" s="48">
        <v>899</v>
      </c>
      <c r="G44" s="49">
        <f t="shared" ref="G44:G50" si="4">D44*F44</f>
        <v>1618.2</v>
      </c>
      <c r="H44" s="50" t="s">
        <v>896</v>
      </c>
      <c r="J44" s="40" t="s">
        <v>1252</v>
      </c>
      <c r="K44" s="40">
        <v>0.15</v>
      </c>
      <c r="L44" s="40">
        <v>0</v>
      </c>
      <c r="M44" s="40">
        <v>0.16</v>
      </c>
      <c r="N44" s="40">
        <f t="shared" si="0"/>
        <v>0.28600000000000003</v>
      </c>
      <c r="O44" s="40">
        <f t="shared" si="1"/>
        <v>462.80520000000007</v>
      </c>
      <c r="P44" s="36">
        <f t="shared" si="2"/>
        <v>1155.3948</v>
      </c>
    </row>
    <row r="45" spans="1:16" x14ac:dyDescent="0.25">
      <c r="A45" s="4" t="s">
        <v>44</v>
      </c>
      <c r="B45" s="1">
        <v>52484</v>
      </c>
      <c r="C45" s="5" t="s">
        <v>45</v>
      </c>
      <c r="D45" s="6">
        <v>127.304</v>
      </c>
      <c r="E45" s="47">
        <v>37296</v>
      </c>
      <c r="F45" s="48">
        <v>622</v>
      </c>
      <c r="G45" s="49">
        <f t="shared" si="4"/>
        <v>79183.088000000003</v>
      </c>
      <c r="H45" s="50" t="s">
        <v>897</v>
      </c>
      <c r="J45" s="40" t="s">
        <v>1257</v>
      </c>
      <c r="K45" s="40">
        <v>0.15</v>
      </c>
      <c r="L45" s="40">
        <v>0</v>
      </c>
      <c r="M45" s="40">
        <v>0.16</v>
      </c>
      <c r="N45" s="40">
        <f t="shared" si="0"/>
        <v>0.28600000000000003</v>
      </c>
      <c r="O45" s="40">
        <f t="shared" si="1"/>
        <v>22646.363168000003</v>
      </c>
      <c r="P45" s="36">
        <f t="shared" si="2"/>
        <v>56536.724832</v>
      </c>
    </row>
    <row r="46" spans="1:16" x14ac:dyDescent="0.25">
      <c r="A46" s="4" t="s">
        <v>46</v>
      </c>
      <c r="B46" s="1">
        <v>52481</v>
      </c>
      <c r="C46" s="5" t="s">
        <v>45</v>
      </c>
      <c r="D46" s="6">
        <v>16.605</v>
      </c>
      <c r="E46" s="47">
        <v>1350</v>
      </c>
      <c r="F46" s="48">
        <v>125</v>
      </c>
      <c r="G46" s="49">
        <f t="shared" si="4"/>
        <v>2075.625</v>
      </c>
      <c r="H46" s="50" t="s">
        <v>898</v>
      </c>
      <c r="J46" s="40" t="s">
        <v>1257</v>
      </c>
      <c r="K46" s="40">
        <v>0.15</v>
      </c>
      <c r="L46" s="40">
        <v>0</v>
      </c>
      <c r="M46" s="40">
        <v>0.16</v>
      </c>
      <c r="N46" s="40">
        <f t="shared" si="0"/>
        <v>0.28600000000000003</v>
      </c>
      <c r="O46" s="40">
        <f t="shared" si="1"/>
        <v>593.62875000000008</v>
      </c>
      <c r="P46" s="36">
        <f t="shared" si="2"/>
        <v>1481.9962499999999</v>
      </c>
    </row>
    <row r="47" spans="1:16" x14ac:dyDescent="0.25">
      <c r="A47" s="4" t="s">
        <v>47</v>
      </c>
      <c r="B47" s="1">
        <v>52479</v>
      </c>
      <c r="C47" s="5" t="s">
        <v>45</v>
      </c>
      <c r="D47" s="6">
        <v>23.966000000000001</v>
      </c>
      <c r="E47" s="47">
        <v>870</v>
      </c>
      <c r="F47" s="48">
        <v>56</v>
      </c>
      <c r="G47" s="49">
        <f t="shared" si="4"/>
        <v>1342.096</v>
      </c>
      <c r="H47" s="50" t="s">
        <v>898</v>
      </c>
      <c r="J47" s="40" t="s">
        <v>1257</v>
      </c>
      <c r="K47" s="40">
        <v>0.15</v>
      </c>
      <c r="L47" s="40">
        <v>0</v>
      </c>
      <c r="M47" s="40">
        <v>0.16</v>
      </c>
      <c r="N47" s="40">
        <f t="shared" si="0"/>
        <v>0.28600000000000003</v>
      </c>
      <c r="O47" s="40">
        <f t="shared" si="1"/>
        <v>383.83945600000004</v>
      </c>
      <c r="P47" s="36">
        <f t="shared" si="2"/>
        <v>958.25654399999996</v>
      </c>
    </row>
    <row r="48" spans="1:16" x14ac:dyDescent="0.25">
      <c r="A48" s="4" t="s">
        <v>48</v>
      </c>
      <c r="B48" s="1">
        <v>52483</v>
      </c>
      <c r="C48" s="5" t="s">
        <v>45</v>
      </c>
      <c r="D48" s="6">
        <v>11.183999999999999</v>
      </c>
      <c r="E48" s="47">
        <v>1530</v>
      </c>
      <c r="F48" s="48">
        <v>341</v>
      </c>
      <c r="G48" s="49">
        <f t="shared" si="4"/>
        <v>3813.7439999999997</v>
      </c>
      <c r="H48" s="50" t="s">
        <v>899</v>
      </c>
      <c r="J48" s="40" t="s">
        <v>1257</v>
      </c>
      <c r="K48" s="40">
        <v>0.15</v>
      </c>
      <c r="L48" s="40">
        <v>0</v>
      </c>
      <c r="M48" s="40">
        <v>0.16</v>
      </c>
      <c r="N48" s="40">
        <f t="shared" si="0"/>
        <v>0.28600000000000003</v>
      </c>
      <c r="O48" s="40">
        <f t="shared" si="1"/>
        <v>1090.7307840000001</v>
      </c>
      <c r="P48" s="36">
        <f t="shared" si="2"/>
        <v>2723.0132159999994</v>
      </c>
    </row>
    <row r="49" spans="1:16" x14ac:dyDescent="0.25">
      <c r="A49" s="4" t="s">
        <v>49</v>
      </c>
      <c r="B49" s="1">
        <v>52480</v>
      </c>
      <c r="C49" s="5" t="s">
        <v>45</v>
      </c>
      <c r="D49" s="6">
        <v>18.184000000000001</v>
      </c>
      <c r="E49" s="47">
        <v>1080</v>
      </c>
      <c r="F49" s="48">
        <v>96</v>
      </c>
      <c r="G49" s="49">
        <f t="shared" si="4"/>
        <v>1745.6640000000002</v>
      </c>
      <c r="H49" s="50" t="s">
        <v>900</v>
      </c>
      <c r="J49" s="40" t="s">
        <v>1257</v>
      </c>
      <c r="K49" s="40">
        <v>0.15</v>
      </c>
      <c r="L49" s="40">
        <v>0</v>
      </c>
      <c r="M49" s="40">
        <v>0.16</v>
      </c>
      <c r="N49" s="40">
        <f t="shared" si="0"/>
        <v>0.28600000000000003</v>
      </c>
      <c r="O49" s="40">
        <f t="shared" si="1"/>
        <v>499.25990400000012</v>
      </c>
      <c r="P49" s="36">
        <f t="shared" si="2"/>
        <v>1246.4040960000002</v>
      </c>
    </row>
    <row r="50" spans="1:16" x14ac:dyDescent="0.25">
      <c r="A50" s="4" t="s">
        <v>50</v>
      </c>
      <c r="B50" s="1">
        <v>52482</v>
      </c>
      <c r="C50" s="5" t="s">
        <v>45</v>
      </c>
      <c r="D50" s="6">
        <v>209.874</v>
      </c>
      <c r="E50" s="47">
        <v>23670</v>
      </c>
      <c r="F50" s="48">
        <v>182</v>
      </c>
      <c r="G50" s="49">
        <f t="shared" si="4"/>
        <v>38197.067999999999</v>
      </c>
      <c r="H50" s="50" t="s">
        <v>901</v>
      </c>
      <c r="J50" s="40" t="s">
        <v>1257</v>
      </c>
      <c r="K50" s="40">
        <v>0.15</v>
      </c>
      <c r="L50" s="40">
        <v>0</v>
      </c>
      <c r="M50" s="40">
        <v>0.16</v>
      </c>
      <c r="N50" s="40">
        <f t="shared" si="0"/>
        <v>0.28600000000000003</v>
      </c>
      <c r="O50" s="40">
        <f t="shared" si="1"/>
        <v>10924.361448000001</v>
      </c>
      <c r="P50" s="36">
        <f t="shared" si="2"/>
        <v>27272.706551999996</v>
      </c>
    </row>
    <row r="51" spans="1:16" x14ac:dyDescent="0.25">
      <c r="A51" s="24" t="s">
        <v>51</v>
      </c>
      <c r="B51" s="25"/>
      <c r="C51" s="25"/>
      <c r="D51" s="26"/>
      <c r="E51" s="45"/>
      <c r="F51" s="48"/>
      <c r="P51" s="37"/>
    </row>
    <row r="52" spans="1:16" x14ac:dyDescent="0.25">
      <c r="A52" s="4" t="s">
        <v>30</v>
      </c>
      <c r="B52" s="1">
        <v>38781</v>
      </c>
      <c r="C52" s="5" t="s">
        <v>3</v>
      </c>
      <c r="D52" s="6">
        <v>30.556999999999999</v>
      </c>
      <c r="E52" s="47">
        <v>16573.29</v>
      </c>
      <c r="F52" s="48"/>
      <c r="G52" s="40" t="s">
        <v>954</v>
      </c>
      <c r="J52" s="40" t="s">
        <v>1096</v>
      </c>
      <c r="P52" s="36">
        <f>E52</f>
        <v>16573.29</v>
      </c>
    </row>
    <row r="53" spans="1:16" x14ac:dyDescent="0.25">
      <c r="A53" s="4" t="s">
        <v>52</v>
      </c>
      <c r="B53" s="1">
        <v>33993</v>
      </c>
      <c r="C53" s="5" t="s">
        <v>3</v>
      </c>
      <c r="D53" s="6">
        <v>887.78899999999999</v>
      </c>
      <c r="E53" s="47">
        <v>947164.33</v>
      </c>
      <c r="F53" s="48"/>
      <c r="G53" s="40" t="s">
        <v>954</v>
      </c>
      <c r="P53" s="36">
        <f>E53</f>
        <v>947164.33</v>
      </c>
    </row>
    <row r="54" spans="1:16" x14ac:dyDescent="0.25">
      <c r="A54" s="4" t="s">
        <v>53</v>
      </c>
      <c r="B54" s="1">
        <v>24160</v>
      </c>
      <c r="C54" s="5" t="s">
        <v>3</v>
      </c>
      <c r="D54" s="6">
        <v>22.6</v>
      </c>
      <c r="E54" s="47">
        <v>621.5</v>
      </c>
      <c r="F54" s="48">
        <f>550/11.7</f>
        <v>47.008547008547012</v>
      </c>
      <c r="G54" s="49">
        <f>F54*D54</f>
        <v>1062.3931623931626</v>
      </c>
      <c r="H54" s="50" t="s">
        <v>902</v>
      </c>
      <c r="K54" s="40">
        <v>0.15</v>
      </c>
      <c r="L54" s="40">
        <v>0</v>
      </c>
      <c r="M54" s="40">
        <v>0.16</v>
      </c>
      <c r="N54" s="40">
        <f t="shared" si="0"/>
        <v>0.28600000000000003</v>
      </c>
      <c r="O54" s="40">
        <f t="shared" si="1"/>
        <v>303.84444444444455</v>
      </c>
      <c r="P54" s="36">
        <f t="shared" si="2"/>
        <v>758.54871794871804</v>
      </c>
    </row>
    <row r="55" spans="1:16" x14ac:dyDescent="0.25">
      <c r="A55" s="4" t="s">
        <v>54</v>
      </c>
      <c r="B55" s="1">
        <v>327</v>
      </c>
      <c r="C55" s="5" t="s">
        <v>3</v>
      </c>
      <c r="D55" s="7">
        <v>3464</v>
      </c>
      <c r="E55" s="47"/>
      <c r="F55" s="48"/>
      <c r="G55" s="40" t="s">
        <v>954</v>
      </c>
      <c r="H55" s="50"/>
      <c r="J55" s="40" t="s">
        <v>1181</v>
      </c>
      <c r="P55" s="36">
        <f>D55*10</f>
        <v>34640</v>
      </c>
    </row>
    <row r="56" spans="1:16" x14ac:dyDescent="0.25">
      <c r="A56" s="4" t="s">
        <v>55</v>
      </c>
      <c r="B56" s="1">
        <v>20498</v>
      </c>
      <c r="C56" s="5" t="s">
        <v>3</v>
      </c>
      <c r="D56" s="6">
        <v>11</v>
      </c>
      <c r="E56" s="47"/>
      <c r="F56" s="48">
        <v>43.3</v>
      </c>
      <c r="G56" s="49">
        <f t="shared" ref="G56:G65" si="5">D56*F56</f>
        <v>476.29999999999995</v>
      </c>
      <c r="H56" s="50" t="s">
        <v>1154</v>
      </c>
      <c r="J56" s="40" t="s">
        <v>1136</v>
      </c>
      <c r="K56" s="40">
        <v>0.15</v>
      </c>
      <c r="L56" s="40">
        <v>0</v>
      </c>
      <c r="M56" s="40">
        <v>0.16</v>
      </c>
      <c r="N56" s="40">
        <f t="shared" si="0"/>
        <v>0.28600000000000003</v>
      </c>
      <c r="O56" s="40">
        <f t="shared" si="1"/>
        <v>136.2218</v>
      </c>
      <c r="P56" s="36">
        <f t="shared" si="2"/>
        <v>340.07819999999992</v>
      </c>
    </row>
    <row r="57" spans="1:16" x14ac:dyDescent="0.25">
      <c r="A57" s="4" t="s">
        <v>56</v>
      </c>
      <c r="B57" s="1">
        <v>29959</v>
      </c>
      <c r="C57" s="5" t="s">
        <v>3</v>
      </c>
      <c r="D57" s="6">
        <v>45.335000000000001</v>
      </c>
      <c r="E57" s="47">
        <v>1053.1300000000001</v>
      </c>
      <c r="F57" s="46">
        <v>49.28</v>
      </c>
      <c r="G57" s="49">
        <f t="shared" si="5"/>
        <v>2234.1088</v>
      </c>
      <c r="H57" s="50" t="s">
        <v>904</v>
      </c>
      <c r="J57" s="40" t="s">
        <v>1186</v>
      </c>
      <c r="K57" s="40">
        <v>0.15</v>
      </c>
      <c r="L57" s="40">
        <v>0</v>
      </c>
      <c r="M57" s="40">
        <v>0.16</v>
      </c>
      <c r="N57" s="40">
        <f t="shared" si="0"/>
        <v>0.28600000000000003</v>
      </c>
      <c r="O57" s="40">
        <f t="shared" si="1"/>
        <v>638.95511680000004</v>
      </c>
      <c r="P57" s="36">
        <f t="shared" si="2"/>
        <v>1595.1536831999999</v>
      </c>
    </row>
    <row r="58" spans="1:16" x14ac:dyDescent="0.25">
      <c r="A58" s="4" t="s">
        <v>57</v>
      </c>
      <c r="B58" s="1">
        <v>29200</v>
      </c>
      <c r="C58" s="5" t="s">
        <v>3</v>
      </c>
      <c r="D58" s="6">
        <v>76.695999999999998</v>
      </c>
      <c r="E58" s="47">
        <v>1949.9</v>
      </c>
      <c r="F58" s="46">
        <v>48.18</v>
      </c>
      <c r="G58" s="49">
        <f t="shared" si="5"/>
        <v>3695.2132799999999</v>
      </c>
      <c r="H58" s="50" t="s">
        <v>904</v>
      </c>
      <c r="J58" s="40" t="s">
        <v>1186</v>
      </c>
      <c r="K58" s="40">
        <v>0.15</v>
      </c>
      <c r="L58" s="40">
        <v>0</v>
      </c>
      <c r="M58" s="40">
        <v>0.16</v>
      </c>
      <c r="N58" s="40">
        <f t="shared" si="0"/>
        <v>0.28600000000000003</v>
      </c>
      <c r="O58" s="40">
        <f t="shared" si="1"/>
        <v>1056.8309980800002</v>
      </c>
      <c r="P58" s="36">
        <f t="shared" si="2"/>
        <v>2638.3822819199995</v>
      </c>
    </row>
    <row r="59" spans="1:16" x14ac:dyDescent="0.25">
      <c r="A59" s="4" t="s">
        <v>58</v>
      </c>
      <c r="B59" s="1">
        <v>12152</v>
      </c>
      <c r="C59" s="5" t="s">
        <v>3</v>
      </c>
      <c r="D59" s="6">
        <v>38.673000000000002</v>
      </c>
      <c r="E59" s="47">
        <v>1650.15</v>
      </c>
      <c r="F59" s="46">
        <f>325/4</f>
        <v>81.25</v>
      </c>
      <c r="G59" s="49">
        <f t="shared" si="5"/>
        <v>3142.1812500000001</v>
      </c>
      <c r="H59" s="50" t="s">
        <v>905</v>
      </c>
      <c r="J59" s="40" t="s">
        <v>1208</v>
      </c>
      <c r="K59" s="40">
        <v>0.15</v>
      </c>
      <c r="L59" s="40">
        <v>0</v>
      </c>
      <c r="M59" s="40">
        <v>0.16</v>
      </c>
      <c r="N59" s="40">
        <f t="shared" si="0"/>
        <v>0.28600000000000003</v>
      </c>
      <c r="O59" s="40">
        <f t="shared" si="1"/>
        <v>898.66383750000011</v>
      </c>
      <c r="P59" s="36">
        <f t="shared" si="2"/>
        <v>2243.5174124999999</v>
      </c>
    </row>
    <row r="60" spans="1:16" x14ac:dyDescent="0.25">
      <c r="A60" s="4" t="s">
        <v>59</v>
      </c>
      <c r="B60" s="1">
        <v>29368</v>
      </c>
      <c r="C60" s="5" t="s">
        <v>3</v>
      </c>
      <c r="D60" s="6">
        <v>87</v>
      </c>
      <c r="E60" s="47">
        <v>2595.25</v>
      </c>
      <c r="F60" s="46">
        <v>35.28</v>
      </c>
      <c r="G60" s="49">
        <f t="shared" si="5"/>
        <v>3069.36</v>
      </c>
      <c r="H60" s="50" t="s">
        <v>906</v>
      </c>
      <c r="J60" s="40" t="s">
        <v>1209</v>
      </c>
      <c r="K60" s="40">
        <v>0.15</v>
      </c>
      <c r="L60" s="40">
        <v>0</v>
      </c>
      <c r="M60" s="40">
        <v>0.16</v>
      </c>
      <c r="N60" s="40">
        <f t="shared" si="0"/>
        <v>0.28600000000000003</v>
      </c>
      <c r="O60" s="40">
        <f t="shared" si="1"/>
        <v>877.83696000000009</v>
      </c>
      <c r="P60" s="36">
        <f t="shared" si="2"/>
        <v>2191.52304</v>
      </c>
    </row>
    <row r="61" spans="1:16" x14ac:dyDescent="0.25">
      <c r="A61" s="4" t="s">
        <v>60</v>
      </c>
      <c r="B61" s="1">
        <v>14896</v>
      </c>
      <c r="C61" s="5" t="s">
        <v>3</v>
      </c>
      <c r="D61" s="6">
        <v>27.6</v>
      </c>
      <c r="E61" s="47"/>
      <c r="F61" s="48">
        <f>27/0.616</f>
        <v>43.831168831168831</v>
      </c>
      <c r="G61" s="49">
        <f t="shared" si="5"/>
        <v>1209.7402597402597</v>
      </c>
      <c r="H61" s="50" t="s">
        <v>907</v>
      </c>
      <c r="J61" s="40" t="s">
        <v>1136</v>
      </c>
      <c r="K61" s="40">
        <v>0.15</v>
      </c>
      <c r="L61" s="40">
        <v>0</v>
      </c>
      <c r="M61" s="40">
        <v>0.16</v>
      </c>
      <c r="N61" s="40">
        <f t="shared" si="0"/>
        <v>0.28600000000000003</v>
      </c>
      <c r="O61" s="40">
        <f t="shared" si="1"/>
        <v>345.98571428571432</v>
      </c>
      <c r="P61" s="36">
        <f t="shared" si="2"/>
        <v>863.75454545454545</v>
      </c>
    </row>
    <row r="62" spans="1:16" x14ac:dyDescent="0.25">
      <c r="A62" s="4" t="s">
        <v>61</v>
      </c>
      <c r="B62" s="1">
        <v>11688</v>
      </c>
      <c r="C62" s="5" t="s">
        <v>3</v>
      </c>
      <c r="D62" s="6">
        <v>10.28</v>
      </c>
      <c r="E62" s="47">
        <v>324.08</v>
      </c>
      <c r="F62" s="46">
        <v>47.39</v>
      </c>
      <c r="G62" s="49">
        <f t="shared" si="5"/>
        <v>487.16919999999999</v>
      </c>
      <c r="H62" s="50" t="s">
        <v>908</v>
      </c>
      <c r="J62" s="40" t="s">
        <v>1136</v>
      </c>
      <c r="K62" s="40">
        <v>0.15</v>
      </c>
      <c r="L62" s="40">
        <v>0</v>
      </c>
      <c r="M62" s="40">
        <v>0.16</v>
      </c>
      <c r="N62" s="40">
        <f t="shared" si="0"/>
        <v>0.28600000000000003</v>
      </c>
      <c r="O62" s="40">
        <f t="shared" si="1"/>
        <v>139.33039120000001</v>
      </c>
      <c r="P62" s="36">
        <f t="shared" si="2"/>
        <v>347.83880879999998</v>
      </c>
    </row>
    <row r="63" spans="1:16" x14ac:dyDescent="0.25">
      <c r="A63" s="4" t="s">
        <v>62</v>
      </c>
      <c r="B63" s="1">
        <v>27996</v>
      </c>
      <c r="C63" s="5" t="s">
        <v>3</v>
      </c>
      <c r="D63" s="6">
        <v>21.754000000000001</v>
      </c>
      <c r="E63" s="47">
        <v>3.92</v>
      </c>
      <c r="F63" s="46">
        <v>43.29</v>
      </c>
      <c r="G63" s="49">
        <f t="shared" si="5"/>
        <v>941.73066000000006</v>
      </c>
      <c r="H63" s="50" t="s">
        <v>909</v>
      </c>
      <c r="J63" s="40" t="s">
        <v>1136</v>
      </c>
      <c r="K63" s="40">
        <v>0.15</v>
      </c>
      <c r="L63" s="40">
        <v>0</v>
      </c>
      <c r="M63" s="40">
        <v>0.16</v>
      </c>
      <c r="N63" s="40">
        <f t="shared" si="0"/>
        <v>0.28600000000000003</v>
      </c>
      <c r="O63" s="40">
        <f t="shared" si="1"/>
        <v>269.33496876000004</v>
      </c>
      <c r="P63" s="36">
        <f t="shared" si="2"/>
        <v>672.39569124000002</v>
      </c>
    </row>
    <row r="64" spans="1:16" x14ac:dyDescent="0.25">
      <c r="A64" s="4" t="s">
        <v>63</v>
      </c>
      <c r="B64" s="1">
        <v>27956</v>
      </c>
      <c r="C64" s="5" t="s">
        <v>3</v>
      </c>
      <c r="D64" s="6">
        <v>152.09</v>
      </c>
      <c r="E64" s="47">
        <v>3866.7</v>
      </c>
      <c r="F64" s="48">
        <v>48.18</v>
      </c>
      <c r="G64" s="49">
        <f t="shared" si="5"/>
        <v>7327.6962000000003</v>
      </c>
      <c r="H64" s="50" t="s">
        <v>904</v>
      </c>
      <c r="J64" s="40" t="s">
        <v>1186</v>
      </c>
      <c r="K64" s="40">
        <v>0.15</v>
      </c>
      <c r="L64" s="40">
        <v>0</v>
      </c>
      <c r="M64" s="40">
        <v>0.16</v>
      </c>
      <c r="N64" s="40">
        <f t="shared" si="0"/>
        <v>0.28600000000000003</v>
      </c>
      <c r="O64" s="40">
        <f t="shared" si="1"/>
        <v>2095.7211132000002</v>
      </c>
      <c r="P64" s="36">
        <f t="shared" si="2"/>
        <v>5231.9750868000001</v>
      </c>
    </row>
    <row r="65" spans="1:16" x14ac:dyDescent="0.25">
      <c r="A65" s="4" t="s">
        <v>64</v>
      </c>
      <c r="B65" s="1">
        <v>23409</v>
      </c>
      <c r="C65" s="5" t="s">
        <v>3</v>
      </c>
      <c r="D65" s="6">
        <v>70.596999999999994</v>
      </c>
      <c r="E65" s="47">
        <v>1529.8</v>
      </c>
      <c r="F65" s="48">
        <v>48.18</v>
      </c>
      <c r="G65" s="49">
        <f t="shared" si="5"/>
        <v>3401.3634599999996</v>
      </c>
      <c r="H65" s="50" t="s">
        <v>904</v>
      </c>
      <c r="J65" s="40" t="s">
        <v>1186</v>
      </c>
      <c r="K65" s="40">
        <v>0.15</v>
      </c>
      <c r="L65" s="40">
        <v>0</v>
      </c>
      <c r="M65" s="40">
        <v>0.16</v>
      </c>
      <c r="N65" s="40">
        <f t="shared" si="0"/>
        <v>0.28600000000000003</v>
      </c>
      <c r="O65" s="40">
        <f t="shared" si="1"/>
        <v>972.78994955999997</v>
      </c>
      <c r="P65" s="36">
        <f t="shared" si="2"/>
        <v>2428.5735104399996</v>
      </c>
    </row>
    <row r="66" spans="1:16" x14ac:dyDescent="0.25">
      <c r="A66" s="4" t="s">
        <v>65</v>
      </c>
      <c r="B66" s="1">
        <v>25313</v>
      </c>
      <c r="C66" s="5" t="s">
        <v>3</v>
      </c>
      <c r="D66" s="6">
        <v>44.569000000000003</v>
      </c>
      <c r="E66" s="47">
        <v>7505.16</v>
      </c>
      <c r="F66" s="46">
        <v>197.6</v>
      </c>
      <c r="G66" s="40">
        <f>155000/1000*D66</f>
        <v>6908.1950000000006</v>
      </c>
      <c r="H66" s="50" t="s">
        <v>1064</v>
      </c>
      <c r="J66" s="40" t="s">
        <v>1069</v>
      </c>
      <c r="K66" s="40">
        <v>0.15</v>
      </c>
      <c r="L66" s="40">
        <v>0</v>
      </c>
      <c r="M66" s="40">
        <v>0.16</v>
      </c>
      <c r="N66" s="40">
        <f t="shared" si="0"/>
        <v>0.28600000000000003</v>
      </c>
      <c r="O66" s="40">
        <f t="shared" si="1"/>
        <v>1975.7437700000005</v>
      </c>
      <c r="P66" s="36">
        <f t="shared" si="2"/>
        <v>4932.4512300000006</v>
      </c>
    </row>
    <row r="67" spans="1:16" x14ac:dyDescent="0.25">
      <c r="A67" s="4" t="s">
        <v>66</v>
      </c>
      <c r="B67" s="1">
        <v>25314</v>
      </c>
      <c r="C67" s="5" t="s">
        <v>3</v>
      </c>
      <c r="D67" s="6">
        <v>44.347000000000001</v>
      </c>
      <c r="E67" s="47">
        <v>5449.42</v>
      </c>
      <c r="F67" s="48">
        <v>219</v>
      </c>
      <c r="G67" s="49">
        <f>D67*F67</f>
        <v>9711.9930000000004</v>
      </c>
      <c r="H67" s="50" t="s">
        <v>910</v>
      </c>
      <c r="J67" s="40" t="s">
        <v>1069</v>
      </c>
      <c r="K67" s="40">
        <v>0.15</v>
      </c>
      <c r="L67" s="40">
        <v>0</v>
      </c>
      <c r="M67" s="40">
        <v>0.16</v>
      </c>
      <c r="N67" s="40">
        <f t="shared" si="0"/>
        <v>0.28600000000000003</v>
      </c>
      <c r="O67" s="40">
        <f t="shared" si="1"/>
        <v>2777.6299980000003</v>
      </c>
      <c r="P67" s="36">
        <f t="shared" si="2"/>
        <v>6934.3630020000001</v>
      </c>
    </row>
    <row r="68" spans="1:16" x14ac:dyDescent="0.25">
      <c r="A68" s="4" t="s">
        <v>67</v>
      </c>
      <c r="B68" s="1">
        <v>12223</v>
      </c>
      <c r="C68" s="5" t="s">
        <v>3</v>
      </c>
      <c r="D68" s="6">
        <v>13</v>
      </c>
      <c r="E68" s="47">
        <v>404.26</v>
      </c>
      <c r="F68" s="48">
        <v>46.963999999999999</v>
      </c>
      <c r="G68" s="49">
        <f>D68*F68</f>
        <v>610.53199999999993</v>
      </c>
      <c r="H68" s="50" t="s">
        <v>911</v>
      </c>
      <c r="J68" s="40" t="s">
        <v>1212</v>
      </c>
      <c r="K68" s="40">
        <v>0.15</v>
      </c>
      <c r="L68" s="40">
        <v>0</v>
      </c>
      <c r="M68" s="40">
        <v>0.16</v>
      </c>
      <c r="N68" s="40">
        <f t="shared" ref="N68:N131" si="6">1-((1-K68)*(1-L68)*(1-M68))</f>
        <v>0.28600000000000003</v>
      </c>
      <c r="O68" s="40">
        <f t="shared" ref="O68:O131" si="7">G68*N68</f>
        <v>174.61215200000001</v>
      </c>
      <c r="P68" s="36">
        <f t="shared" si="2"/>
        <v>435.91984799999989</v>
      </c>
    </row>
    <row r="69" spans="1:16" x14ac:dyDescent="0.25">
      <c r="A69" s="4" t="s">
        <v>68</v>
      </c>
      <c r="B69" s="1">
        <v>23909</v>
      </c>
      <c r="C69" s="5" t="s">
        <v>3</v>
      </c>
      <c r="D69" s="6">
        <v>42.072000000000003</v>
      </c>
      <c r="E69" s="47">
        <v>4206.84</v>
      </c>
      <c r="F69" s="48">
        <v>159.5</v>
      </c>
      <c r="G69" s="49">
        <f>D69*F69</f>
        <v>6710.4840000000004</v>
      </c>
      <c r="H69" s="50" t="s">
        <v>1072</v>
      </c>
      <c r="J69" s="40" t="s">
        <v>1069</v>
      </c>
      <c r="K69" s="40">
        <v>0.15</v>
      </c>
      <c r="L69" s="40">
        <v>0</v>
      </c>
      <c r="M69" s="40">
        <v>0.16</v>
      </c>
      <c r="N69" s="40">
        <f t="shared" si="6"/>
        <v>0.28600000000000003</v>
      </c>
      <c r="O69" s="40">
        <f t="shared" si="7"/>
        <v>1919.1984240000004</v>
      </c>
      <c r="P69" s="36">
        <f t="shared" ref="P69:P132" si="8">G69-O69</f>
        <v>4791.2855760000002</v>
      </c>
    </row>
    <row r="70" spans="1:16" x14ac:dyDescent="0.25">
      <c r="A70" s="4" t="s">
        <v>2</v>
      </c>
      <c r="B70" s="1">
        <v>12224</v>
      </c>
      <c r="C70" s="5" t="s">
        <v>3</v>
      </c>
      <c r="D70" s="6">
        <v>378.416</v>
      </c>
      <c r="E70" s="47">
        <v>13457.59</v>
      </c>
      <c r="F70" s="48">
        <v>45.5</v>
      </c>
      <c r="G70" s="49">
        <f>45500/1000*D70</f>
        <v>17217.928</v>
      </c>
      <c r="H70" s="50" t="s">
        <v>872</v>
      </c>
      <c r="J70" s="40" t="s">
        <v>1212</v>
      </c>
      <c r="K70" s="40">
        <v>0.15</v>
      </c>
      <c r="L70" s="40">
        <v>0</v>
      </c>
      <c r="M70" s="40">
        <v>0.16</v>
      </c>
      <c r="N70" s="40">
        <f t="shared" si="6"/>
        <v>0.28600000000000003</v>
      </c>
      <c r="O70" s="40">
        <f t="shared" si="7"/>
        <v>4924.3274080000001</v>
      </c>
      <c r="P70" s="36">
        <f t="shared" si="8"/>
        <v>12293.600591999999</v>
      </c>
    </row>
    <row r="71" spans="1:16" x14ac:dyDescent="0.25">
      <c r="A71" s="4" t="s">
        <v>69</v>
      </c>
      <c r="B71" s="1">
        <v>24308</v>
      </c>
      <c r="C71" s="5" t="s">
        <v>3</v>
      </c>
      <c r="D71" s="6">
        <v>16.61</v>
      </c>
      <c r="E71" s="47">
        <v>1487.32</v>
      </c>
      <c r="F71" s="48">
        <v>164.66900000000001</v>
      </c>
      <c r="G71" s="49">
        <f>F71*D71</f>
        <v>2735.15209</v>
      </c>
      <c r="H71" s="50" t="s">
        <v>1075</v>
      </c>
      <c r="J71" s="40" t="s">
        <v>1069</v>
      </c>
      <c r="K71" s="40">
        <v>0.15</v>
      </c>
      <c r="L71" s="40">
        <v>0</v>
      </c>
      <c r="M71" s="40">
        <v>0.16</v>
      </c>
      <c r="N71" s="40">
        <f t="shared" si="6"/>
        <v>0.28600000000000003</v>
      </c>
      <c r="O71" s="40">
        <f t="shared" si="7"/>
        <v>782.25349774000006</v>
      </c>
      <c r="P71" s="36">
        <f t="shared" si="8"/>
        <v>1952.89859226</v>
      </c>
    </row>
    <row r="72" spans="1:16" x14ac:dyDescent="0.25">
      <c r="A72" s="4" t="s">
        <v>70</v>
      </c>
      <c r="B72" s="1">
        <v>44516</v>
      </c>
      <c r="C72" s="5" t="s">
        <v>3</v>
      </c>
      <c r="D72" s="6">
        <v>14.76</v>
      </c>
      <c r="E72" s="47">
        <v>1067.94</v>
      </c>
      <c r="F72" s="48">
        <v>110.339</v>
      </c>
      <c r="G72" s="49">
        <f>F72*D72</f>
        <v>1628.60364</v>
      </c>
      <c r="H72" s="50" t="s">
        <v>1080</v>
      </c>
      <c r="J72" s="40" t="s">
        <v>1069</v>
      </c>
      <c r="K72" s="40">
        <v>0.15</v>
      </c>
      <c r="L72" s="40">
        <v>0</v>
      </c>
      <c r="M72" s="40">
        <v>0.16</v>
      </c>
      <c r="N72" s="40">
        <f t="shared" si="6"/>
        <v>0.28600000000000003</v>
      </c>
      <c r="O72" s="40">
        <f t="shared" si="7"/>
        <v>465.78064104000009</v>
      </c>
      <c r="P72" s="36">
        <f t="shared" si="8"/>
        <v>1162.8229989599999</v>
      </c>
    </row>
    <row r="73" spans="1:16" x14ac:dyDescent="0.25">
      <c r="A73" s="4" t="s">
        <v>71</v>
      </c>
      <c r="B73" s="1">
        <v>32873</v>
      </c>
      <c r="C73" s="5" t="s">
        <v>3</v>
      </c>
      <c r="D73" s="6">
        <v>13.76</v>
      </c>
      <c r="E73" s="47">
        <v>1262.44</v>
      </c>
      <c r="F73" s="48">
        <v>85</v>
      </c>
      <c r="G73" s="49">
        <f>F73*D73</f>
        <v>1169.5999999999999</v>
      </c>
      <c r="H73" s="50" t="s">
        <v>912</v>
      </c>
      <c r="J73" s="40" t="s">
        <v>1069</v>
      </c>
      <c r="K73" s="40">
        <v>0.15</v>
      </c>
      <c r="L73" s="40">
        <v>0</v>
      </c>
      <c r="M73" s="40">
        <v>0.16</v>
      </c>
      <c r="N73" s="40">
        <f t="shared" si="6"/>
        <v>0.28600000000000003</v>
      </c>
      <c r="O73" s="40">
        <f t="shared" si="7"/>
        <v>334.50560000000002</v>
      </c>
      <c r="P73" s="36">
        <f t="shared" si="8"/>
        <v>835.09439999999995</v>
      </c>
    </row>
    <row r="74" spans="1:16" x14ac:dyDescent="0.25">
      <c r="A74" s="4" t="s">
        <v>72</v>
      </c>
      <c r="B74" s="1">
        <v>25890</v>
      </c>
      <c r="C74" s="5" t="s">
        <v>3</v>
      </c>
      <c r="D74" s="6">
        <v>281.75</v>
      </c>
      <c r="E74" s="47">
        <v>20385.55</v>
      </c>
      <c r="F74" s="48">
        <v>109.664</v>
      </c>
      <c r="G74" s="49">
        <f>F74*D74</f>
        <v>30897.832000000002</v>
      </c>
      <c r="H74" s="50" t="s">
        <v>1086</v>
      </c>
      <c r="J74" s="40" t="s">
        <v>1069</v>
      </c>
      <c r="K74" s="40">
        <v>0.15</v>
      </c>
      <c r="L74" s="40">
        <v>0</v>
      </c>
      <c r="M74" s="40">
        <v>0.16</v>
      </c>
      <c r="N74" s="40">
        <f t="shared" si="6"/>
        <v>0.28600000000000003</v>
      </c>
      <c r="O74" s="40">
        <f t="shared" si="7"/>
        <v>8836.7799520000008</v>
      </c>
      <c r="P74" s="36">
        <f t="shared" si="8"/>
        <v>22061.052048000001</v>
      </c>
    </row>
    <row r="75" spans="1:16" x14ac:dyDescent="0.25">
      <c r="A75" s="4" t="s">
        <v>73</v>
      </c>
      <c r="B75" s="1">
        <v>32880</v>
      </c>
      <c r="C75" s="5" t="s">
        <v>3</v>
      </c>
      <c r="D75" s="6">
        <v>14.786</v>
      </c>
      <c r="E75" s="47">
        <v>779.4</v>
      </c>
      <c r="F75" s="48">
        <v>105.727</v>
      </c>
      <c r="G75" s="49">
        <f>F75*D75</f>
        <v>1563.2794220000001</v>
      </c>
      <c r="H75" s="50" t="s">
        <v>1087</v>
      </c>
      <c r="J75" s="40" t="s">
        <v>1069</v>
      </c>
      <c r="K75" s="40">
        <v>0.15</v>
      </c>
      <c r="L75" s="40">
        <v>0</v>
      </c>
      <c r="M75" s="40">
        <v>0.16</v>
      </c>
      <c r="N75" s="40">
        <f t="shared" si="6"/>
        <v>0.28600000000000003</v>
      </c>
      <c r="O75" s="40">
        <f t="shared" si="7"/>
        <v>447.09791469200007</v>
      </c>
      <c r="P75" s="36">
        <f t="shared" si="8"/>
        <v>1116.1815073079999</v>
      </c>
    </row>
    <row r="76" spans="1:16" x14ac:dyDescent="0.25">
      <c r="A76" s="4" t="s">
        <v>74</v>
      </c>
      <c r="B76" s="1">
        <v>32750</v>
      </c>
      <c r="C76" s="5" t="s">
        <v>3</v>
      </c>
      <c r="D76" s="6">
        <v>28.71</v>
      </c>
      <c r="E76" s="47">
        <v>892.8</v>
      </c>
      <c r="F76" s="48">
        <f>199/4.88</f>
        <v>40.778688524590166</v>
      </c>
      <c r="G76" s="49">
        <f>D76*F76</f>
        <v>1170.7561475409836</v>
      </c>
      <c r="H76" s="50" t="s">
        <v>913</v>
      </c>
      <c r="J76" s="40" t="s">
        <v>1212</v>
      </c>
      <c r="K76" s="40">
        <v>0.15</v>
      </c>
      <c r="L76" s="40">
        <v>0</v>
      </c>
      <c r="M76" s="40">
        <v>0.16</v>
      </c>
      <c r="N76" s="40">
        <f t="shared" si="6"/>
        <v>0.28600000000000003</v>
      </c>
      <c r="O76" s="40">
        <f t="shared" si="7"/>
        <v>334.83625819672136</v>
      </c>
      <c r="P76" s="36">
        <f t="shared" si="8"/>
        <v>835.91988934426229</v>
      </c>
    </row>
    <row r="77" spans="1:16" x14ac:dyDescent="0.25">
      <c r="A77" s="4" t="s">
        <v>75</v>
      </c>
      <c r="B77" s="1">
        <v>14283</v>
      </c>
      <c r="C77" s="5" t="s">
        <v>3</v>
      </c>
      <c r="D77" s="6">
        <v>70.522999999999996</v>
      </c>
      <c r="E77" s="47">
        <v>2990.14</v>
      </c>
      <c r="F77" s="48">
        <v>82</v>
      </c>
      <c r="G77" s="49">
        <f>D77*F77</f>
        <v>5782.8859999999995</v>
      </c>
      <c r="H77" s="50" t="s">
        <v>914</v>
      </c>
      <c r="J77" s="40" t="s">
        <v>1208</v>
      </c>
      <c r="K77" s="40">
        <v>0.15</v>
      </c>
      <c r="L77" s="40">
        <v>0</v>
      </c>
      <c r="M77" s="40">
        <v>0.16</v>
      </c>
      <c r="N77" s="40">
        <f t="shared" si="6"/>
        <v>0.28600000000000003</v>
      </c>
      <c r="O77" s="40">
        <f t="shared" si="7"/>
        <v>1653.9053960000001</v>
      </c>
      <c r="P77" s="36">
        <f t="shared" si="8"/>
        <v>4128.9806039999994</v>
      </c>
    </row>
    <row r="78" spans="1:16" x14ac:dyDescent="0.25">
      <c r="A78" s="4" t="s">
        <v>76</v>
      </c>
      <c r="B78" s="1">
        <v>24167</v>
      </c>
      <c r="C78" s="5" t="s">
        <v>3</v>
      </c>
      <c r="D78" s="6">
        <v>177.18</v>
      </c>
      <c r="E78" s="47">
        <v>7794.07</v>
      </c>
      <c r="F78" s="48">
        <v>79.965000000000003</v>
      </c>
      <c r="G78" s="49">
        <f>D78*F78</f>
        <v>14168.198700000001</v>
      </c>
      <c r="H78" s="50" t="s">
        <v>915</v>
      </c>
      <c r="J78" s="40" t="s">
        <v>1208</v>
      </c>
      <c r="K78" s="40">
        <v>0.15</v>
      </c>
      <c r="L78" s="40">
        <v>0</v>
      </c>
      <c r="M78" s="40">
        <v>0.16</v>
      </c>
      <c r="N78" s="40">
        <f t="shared" si="6"/>
        <v>0.28600000000000003</v>
      </c>
      <c r="O78" s="40">
        <f t="shared" si="7"/>
        <v>4052.1048282000006</v>
      </c>
      <c r="P78" s="36">
        <f t="shared" si="8"/>
        <v>10116.0938718</v>
      </c>
    </row>
    <row r="79" spans="1:16" x14ac:dyDescent="0.25">
      <c r="A79" s="4" t="s">
        <v>77</v>
      </c>
      <c r="B79" s="1">
        <v>25867</v>
      </c>
      <c r="C79" s="5" t="s">
        <v>3</v>
      </c>
      <c r="D79" s="6">
        <v>136.41499999999999</v>
      </c>
      <c r="E79" s="47">
        <v>5800.33</v>
      </c>
      <c r="F79" s="46">
        <v>67.515000000000001</v>
      </c>
      <c r="G79" s="49">
        <f>D79*F79</f>
        <v>9210.058724999999</v>
      </c>
      <c r="H79" s="50" t="s">
        <v>916</v>
      </c>
      <c r="J79" s="40" t="s">
        <v>1208</v>
      </c>
      <c r="K79" s="40">
        <v>0.15</v>
      </c>
      <c r="L79" s="40">
        <v>0</v>
      </c>
      <c r="M79" s="40">
        <v>0.16</v>
      </c>
      <c r="N79" s="40">
        <f t="shared" si="6"/>
        <v>0.28600000000000003</v>
      </c>
      <c r="O79" s="40">
        <f t="shared" si="7"/>
        <v>2634.0767953499999</v>
      </c>
      <c r="P79" s="36">
        <f t="shared" si="8"/>
        <v>6575.9819296499991</v>
      </c>
    </row>
    <row r="80" spans="1:16" x14ac:dyDescent="0.25">
      <c r="A80" s="4" t="s">
        <v>78</v>
      </c>
      <c r="B80" s="1">
        <v>25276</v>
      </c>
      <c r="C80" s="5" t="s">
        <v>3</v>
      </c>
      <c r="D80" s="6">
        <v>17.408999999999999</v>
      </c>
      <c r="E80" s="47">
        <v>738.37</v>
      </c>
      <c r="F80" s="46">
        <v>67.515000000000001</v>
      </c>
      <c r="G80" s="40">
        <f t="shared" ref="G80:G87" si="9">F80*D80</f>
        <v>1175.368635</v>
      </c>
      <c r="H80" s="50" t="s">
        <v>924</v>
      </c>
      <c r="J80" s="40" t="s">
        <v>1208</v>
      </c>
      <c r="K80" s="40">
        <v>0.15</v>
      </c>
      <c r="L80" s="40">
        <v>0</v>
      </c>
      <c r="M80" s="40">
        <v>0.16</v>
      </c>
      <c r="N80" s="40">
        <f t="shared" si="6"/>
        <v>0.28600000000000003</v>
      </c>
      <c r="O80" s="40">
        <f t="shared" si="7"/>
        <v>336.15542961000006</v>
      </c>
      <c r="P80" s="36">
        <f t="shared" si="8"/>
        <v>839.21320538999998</v>
      </c>
    </row>
    <row r="81" spans="1:16" x14ac:dyDescent="0.25">
      <c r="A81" s="4" t="s">
        <v>79</v>
      </c>
      <c r="B81" s="1">
        <v>23919</v>
      </c>
      <c r="C81" s="5" t="s">
        <v>3</v>
      </c>
      <c r="D81" s="6">
        <v>64.84</v>
      </c>
      <c r="E81" s="47">
        <v>2852.28</v>
      </c>
      <c r="F81" s="46">
        <v>67.515000000000001</v>
      </c>
      <c r="G81" s="40">
        <f t="shared" si="9"/>
        <v>4377.6725999999999</v>
      </c>
      <c r="H81" s="50" t="s">
        <v>925</v>
      </c>
      <c r="J81" s="40" t="s">
        <v>1208</v>
      </c>
      <c r="K81" s="40">
        <v>0.15</v>
      </c>
      <c r="L81" s="40">
        <v>0</v>
      </c>
      <c r="M81" s="40">
        <v>0.16</v>
      </c>
      <c r="N81" s="40">
        <f t="shared" si="6"/>
        <v>0.28600000000000003</v>
      </c>
      <c r="O81" s="40">
        <f t="shared" si="7"/>
        <v>1252.0143636</v>
      </c>
      <c r="P81" s="36">
        <f t="shared" si="8"/>
        <v>3125.6582363999996</v>
      </c>
    </row>
    <row r="82" spans="1:16" x14ac:dyDescent="0.25">
      <c r="A82" s="4" t="s">
        <v>80</v>
      </c>
      <c r="B82" s="1">
        <v>25938</v>
      </c>
      <c r="C82" s="5" t="s">
        <v>3</v>
      </c>
      <c r="D82" s="6">
        <v>260.12</v>
      </c>
      <c r="E82" s="47">
        <v>12934.14</v>
      </c>
      <c r="F82" s="46">
        <v>63.226999999999997</v>
      </c>
      <c r="G82" s="40">
        <f t="shared" si="9"/>
        <v>16446.607240000001</v>
      </c>
      <c r="H82" s="50" t="s">
        <v>928</v>
      </c>
      <c r="J82" s="40" t="s">
        <v>1208</v>
      </c>
      <c r="K82" s="40">
        <v>0.15</v>
      </c>
      <c r="L82" s="40">
        <v>0</v>
      </c>
      <c r="M82" s="40">
        <v>0.16</v>
      </c>
      <c r="N82" s="40">
        <f t="shared" si="6"/>
        <v>0.28600000000000003</v>
      </c>
      <c r="O82" s="40">
        <f t="shared" si="7"/>
        <v>4703.7296706400011</v>
      </c>
      <c r="P82" s="36">
        <f t="shared" si="8"/>
        <v>11742.87756936</v>
      </c>
    </row>
    <row r="83" spans="1:16" x14ac:dyDescent="0.25">
      <c r="A83" s="4" t="s">
        <v>81</v>
      </c>
      <c r="B83" s="1">
        <v>29744</v>
      </c>
      <c r="C83" s="5" t="s">
        <v>3</v>
      </c>
      <c r="D83" s="6">
        <v>154.30799999999999</v>
      </c>
      <c r="E83" s="47">
        <v>6814.4</v>
      </c>
      <c r="F83" s="46">
        <v>79.5</v>
      </c>
      <c r="G83" s="40">
        <f t="shared" si="9"/>
        <v>12267.485999999999</v>
      </c>
      <c r="H83" s="50" t="s">
        <v>933</v>
      </c>
      <c r="J83" s="40" t="s">
        <v>1208</v>
      </c>
      <c r="K83" s="40">
        <v>0.15</v>
      </c>
      <c r="L83" s="40">
        <v>0</v>
      </c>
      <c r="M83" s="40">
        <v>0.16</v>
      </c>
      <c r="N83" s="40">
        <f t="shared" si="6"/>
        <v>0.28600000000000003</v>
      </c>
      <c r="O83" s="40">
        <f t="shared" si="7"/>
        <v>3508.5009960000002</v>
      </c>
      <c r="P83" s="36">
        <f t="shared" si="8"/>
        <v>8758.9850039999983</v>
      </c>
    </row>
    <row r="84" spans="1:16" x14ac:dyDescent="0.25">
      <c r="A84" s="4" t="s">
        <v>82</v>
      </c>
      <c r="B84" s="1">
        <v>23944</v>
      </c>
      <c r="C84" s="5" t="s">
        <v>3</v>
      </c>
      <c r="D84" s="6">
        <v>449.209</v>
      </c>
      <c r="E84" s="47">
        <v>20942.310000000001</v>
      </c>
      <c r="F84" s="46">
        <v>77.8</v>
      </c>
      <c r="G84" s="40">
        <f t="shared" si="9"/>
        <v>34948.460200000001</v>
      </c>
      <c r="H84" s="50" t="s">
        <v>942</v>
      </c>
      <c r="J84" s="40" t="s">
        <v>1208</v>
      </c>
      <c r="K84" s="40">
        <v>0.15</v>
      </c>
      <c r="L84" s="40">
        <v>0</v>
      </c>
      <c r="M84" s="40">
        <v>0.16</v>
      </c>
      <c r="N84" s="40">
        <f t="shared" si="6"/>
        <v>0.28600000000000003</v>
      </c>
      <c r="O84" s="40">
        <f t="shared" si="7"/>
        <v>9995.2596172000012</v>
      </c>
      <c r="P84" s="36">
        <f t="shared" si="8"/>
        <v>24953.2005828</v>
      </c>
    </row>
    <row r="85" spans="1:16" x14ac:dyDescent="0.25">
      <c r="A85" s="4" t="s">
        <v>83</v>
      </c>
      <c r="B85" s="1">
        <v>23828</v>
      </c>
      <c r="C85" s="5" t="s">
        <v>3</v>
      </c>
      <c r="D85" s="6">
        <v>254.59399999999999</v>
      </c>
      <c r="E85" s="47"/>
      <c r="F85" s="46">
        <v>77.8</v>
      </c>
      <c r="G85" s="40">
        <f t="shared" si="9"/>
        <v>19807.413199999999</v>
      </c>
      <c r="H85" s="50" t="s">
        <v>956</v>
      </c>
      <c r="J85" s="40" t="s">
        <v>1208</v>
      </c>
      <c r="K85" s="40">
        <v>0.15</v>
      </c>
      <c r="L85" s="40">
        <v>0</v>
      </c>
      <c r="M85" s="40">
        <v>0.16</v>
      </c>
      <c r="N85" s="40">
        <f t="shared" si="6"/>
        <v>0.28600000000000003</v>
      </c>
      <c r="O85" s="40">
        <f t="shared" si="7"/>
        <v>5664.9201752000008</v>
      </c>
      <c r="P85" s="36">
        <f t="shared" si="8"/>
        <v>14142.493024799998</v>
      </c>
    </row>
    <row r="86" spans="1:16" x14ac:dyDescent="0.25">
      <c r="A86" s="4" t="s">
        <v>84</v>
      </c>
      <c r="B86" s="1">
        <v>32795</v>
      </c>
      <c r="C86" s="5" t="s">
        <v>3</v>
      </c>
      <c r="D86" s="6">
        <v>178.55500000000001</v>
      </c>
      <c r="E86" s="47">
        <v>7717.21</v>
      </c>
      <c r="F86" s="46">
        <v>79.5</v>
      </c>
      <c r="G86" s="40">
        <f t="shared" si="9"/>
        <v>14195.122500000001</v>
      </c>
      <c r="H86" s="50" t="s">
        <v>958</v>
      </c>
      <c r="J86" s="40" t="s">
        <v>1208</v>
      </c>
      <c r="K86" s="40">
        <v>0.15</v>
      </c>
      <c r="L86" s="40">
        <v>0</v>
      </c>
      <c r="M86" s="40">
        <v>0.16</v>
      </c>
      <c r="N86" s="40">
        <f t="shared" si="6"/>
        <v>0.28600000000000003</v>
      </c>
      <c r="O86" s="40">
        <f t="shared" si="7"/>
        <v>4059.8050350000008</v>
      </c>
      <c r="P86" s="36">
        <f t="shared" si="8"/>
        <v>10135.317465</v>
      </c>
    </row>
    <row r="87" spans="1:16" x14ac:dyDescent="0.25">
      <c r="A87" s="4" t="s">
        <v>85</v>
      </c>
      <c r="B87" s="1">
        <v>23656</v>
      </c>
      <c r="C87" s="5" t="s">
        <v>3</v>
      </c>
      <c r="D87" s="7">
        <v>1090</v>
      </c>
      <c r="E87" s="47">
        <v>47948.639999999999</v>
      </c>
      <c r="F87" s="46">
        <v>67.515000000000001</v>
      </c>
      <c r="G87" s="40">
        <f t="shared" si="9"/>
        <v>73591.350000000006</v>
      </c>
      <c r="H87" s="50" t="s">
        <v>961</v>
      </c>
      <c r="J87" s="40" t="s">
        <v>1208</v>
      </c>
      <c r="K87" s="40">
        <v>0.15</v>
      </c>
      <c r="L87" s="40">
        <v>0</v>
      </c>
      <c r="M87" s="40">
        <v>0.16</v>
      </c>
      <c r="N87" s="40">
        <f t="shared" si="6"/>
        <v>0.28600000000000003</v>
      </c>
      <c r="O87" s="40">
        <f t="shared" si="7"/>
        <v>21047.126100000005</v>
      </c>
      <c r="P87" s="36">
        <f t="shared" si="8"/>
        <v>52544.223899999997</v>
      </c>
    </row>
    <row r="88" spans="1:16" x14ac:dyDescent="0.25">
      <c r="A88" s="4" t="s">
        <v>86</v>
      </c>
      <c r="B88" s="1">
        <v>23405</v>
      </c>
      <c r="C88" s="5" t="s">
        <v>3</v>
      </c>
      <c r="D88" s="6">
        <v>697.13</v>
      </c>
      <c r="E88" s="47">
        <v>31317.759999999998</v>
      </c>
      <c r="F88" s="46">
        <v>67.515000000000001</v>
      </c>
      <c r="G88" s="40">
        <f>D88*F88</f>
        <v>47066.731950000001</v>
      </c>
      <c r="H88" s="50" t="s">
        <v>964</v>
      </c>
      <c r="J88" s="40" t="s">
        <v>1208</v>
      </c>
      <c r="K88" s="40">
        <v>0.15</v>
      </c>
      <c r="L88" s="40">
        <v>0</v>
      </c>
      <c r="M88" s="40">
        <v>0.16</v>
      </c>
      <c r="N88" s="40">
        <f t="shared" si="6"/>
        <v>0.28600000000000003</v>
      </c>
      <c r="O88" s="40">
        <f t="shared" si="7"/>
        <v>13461.085337700002</v>
      </c>
      <c r="P88" s="36">
        <f t="shared" si="8"/>
        <v>33605.646612299999</v>
      </c>
    </row>
    <row r="89" spans="1:16" x14ac:dyDescent="0.25">
      <c r="A89" s="4" t="s">
        <v>87</v>
      </c>
      <c r="B89" s="1">
        <v>31109</v>
      </c>
      <c r="C89" s="5" t="s">
        <v>3</v>
      </c>
      <c r="D89" s="6">
        <v>44.722000000000001</v>
      </c>
      <c r="E89" s="47">
        <v>2009.09</v>
      </c>
      <c r="F89" s="46">
        <v>67.515000000000001</v>
      </c>
      <c r="G89" s="40">
        <f>F89*D89</f>
        <v>3019.4058300000002</v>
      </c>
      <c r="H89" s="50" t="s">
        <v>967</v>
      </c>
      <c r="J89" s="40" t="s">
        <v>1208</v>
      </c>
      <c r="K89" s="40">
        <v>0.15</v>
      </c>
      <c r="L89" s="40">
        <v>0</v>
      </c>
      <c r="M89" s="40">
        <v>0.16</v>
      </c>
      <c r="N89" s="40">
        <f t="shared" si="6"/>
        <v>0.28600000000000003</v>
      </c>
      <c r="O89" s="40">
        <f t="shared" si="7"/>
        <v>863.55006738000009</v>
      </c>
      <c r="P89" s="36">
        <f t="shared" si="8"/>
        <v>2155.85576262</v>
      </c>
    </row>
    <row r="90" spans="1:16" x14ac:dyDescent="0.25">
      <c r="A90" s="4" t="s">
        <v>88</v>
      </c>
      <c r="B90" s="1">
        <v>28354</v>
      </c>
      <c r="C90" s="5" t="s">
        <v>3</v>
      </c>
      <c r="D90" s="6">
        <v>28</v>
      </c>
      <c r="E90" s="47">
        <v>1283.21</v>
      </c>
      <c r="F90" s="46">
        <v>79.965000000000003</v>
      </c>
      <c r="G90" s="40">
        <f>F90*D90</f>
        <v>2239.02</v>
      </c>
      <c r="H90" s="50" t="s">
        <v>968</v>
      </c>
      <c r="J90" s="40" t="s">
        <v>1208</v>
      </c>
      <c r="K90" s="40">
        <v>0.15</v>
      </c>
      <c r="L90" s="40">
        <v>0</v>
      </c>
      <c r="M90" s="40">
        <v>0.16</v>
      </c>
      <c r="N90" s="40">
        <f t="shared" si="6"/>
        <v>0.28600000000000003</v>
      </c>
      <c r="O90" s="40">
        <f t="shared" si="7"/>
        <v>640.35972000000004</v>
      </c>
      <c r="P90" s="36">
        <f t="shared" si="8"/>
        <v>1598.6602800000001</v>
      </c>
    </row>
    <row r="91" spans="1:16" x14ac:dyDescent="0.25">
      <c r="A91" s="4" t="s">
        <v>89</v>
      </c>
      <c r="B91" s="1">
        <v>35350</v>
      </c>
      <c r="C91" s="5" t="s">
        <v>3</v>
      </c>
      <c r="D91" s="6">
        <v>479.577</v>
      </c>
      <c r="E91" s="47">
        <v>21542.400000000001</v>
      </c>
      <c r="F91" s="46">
        <v>67.515000000000001</v>
      </c>
      <c r="G91" s="40">
        <f>D91*F91</f>
        <v>32378.641155000001</v>
      </c>
      <c r="H91" s="50" t="s">
        <v>969</v>
      </c>
      <c r="J91" s="40" t="s">
        <v>1208</v>
      </c>
      <c r="K91" s="40">
        <v>0.15</v>
      </c>
      <c r="L91" s="40">
        <v>0</v>
      </c>
      <c r="M91" s="40">
        <v>0.16</v>
      </c>
      <c r="N91" s="40">
        <f t="shared" si="6"/>
        <v>0.28600000000000003</v>
      </c>
      <c r="O91" s="40">
        <f t="shared" si="7"/>
        <v>9260.2913703300019</v>
      </c>
      <c r="P91" s="36">
        <f t="shared" si="8"/>
        <v>23118.349784669997</v>
      </c>
    </row>
    <row r="92" spans="1:16" x14ac:dyDescent="0.25">
      <c r="A92" s="4" t="s">
        <v>90</v>
      </c>
      <c r="B92" s="1">
        <v>24383</v>
      </c>
      <c r="C92" s="5" t="s">
        <v>3</v>
      </c>
      <c r="D92" s="6">
        <v>759.2</v>
      </c>
      <c r="E92" s="47">
        <v>27346.38</v>
      </c>
      <c r="F92" s="46">
        <v>73</v>
      </c>
      <c r="G92" s="40">
        <f>F92*D92</f>
        <v>55421.600000000006</v>
      </c>
      <c r="H92" s="50" t="s">
        <v>973</v>
      </c>
      <c r="J92" s="40" t="s">
        <v>1208</v>
      </c>
      <c r="K92" s="40">
        <v>0.15</v>
      </c>
      <c r="L92" s="40">
        <v>0</v>
      </c>
      <c r="M92" s="40">
        <v>0.16</v>
      </c>
      <c r="N92" s="40">
        <f t="shared" si="6"/>
        <v>0.28600000000000003</v>
      </c>
      <c r="O92" s="40">
        <f t="shared" si="7"/>
        <v>15850.577600000004</v>
      </c>
      <c r="P92" s="36">
        <f t="shared" si="8"/>
        <v>39571.022400000002</v>
      </c>
    </row>
    <row r="93" spans="1:16" x14ac:dyDescent="0.25">
      <c r="A93" s="4" t="s">
        <v>91</v>
      </c>
      <c r="B93" s="1">
        <v>49039</v>
      </c>
      <c r="C93" s="5" t="s">
        <v>3</v>
      </c>
      <c r="D93" s="6">
        <v>439.988</v>
      </c>
      <c r="E93" s="47">
        <v>23863.75</v>
      </c>
      <c r="F93" s="46">
        <v>79.965000000000003</v>
      </c>
      <c r="G93" s="40">
        <f>D93*F93</f>
        <v>35183.640420000003</v>
      </c>
      <c r="H93" s="50" t="s">
        <v>978</v>
      </c>
      <c r="J93" s="40" t="s">
        <v>1208</v>
      </c>
      <c r="K93" s="40">
        <v>0.15</v>
      </c>
      <c r="L93" s="40">
        <v>0</v>
      </c>
      <c r="M93" s="40">
        <v>0.16</v>
      </c>
      <c r="N93" s="40">
        <f t="shared" si="6"/>
        <v>0.28600000000000003</v>
      </c>
      <c r="O93" s="40">
        <f t="shared" si="7"/>
        <v>10062.521160120003</v>
      </c>
      <c r="P93" s="36">
        <f t="shared" si="8"/>
        <v>25121.119259880001</v>
      </c>
    </row>
    <row r="94" spans="1:16" x14ac:dyDescent="0.25">
      <c r="A94" s="4" t="s">
        <v>92</v>
      </c>
      <c r="B94" s="1">
        <v>27201</v>
      </c>
      <c r="C94" s="5" t="s">
        <v>3</v>
      </c>
      <c r="D94" s="6">
        <v>4.008</v>
      </c>
      <c r="E94" s="47">
        <v>191.09</v>
      </c>
      <c r="F94" s="46">
        <v>79.965000000000003</v>
      </c>
      <c r="G94" s="40">
        <f t="shared" ref="G94:G101" si="10">F94*D94</f>
        <v>320.49972000000002</v>
      </c>
      <c r="H94" s="50" t="s">
        <v>1004</v>
      </c>
      <c r="J94" s="40" t="s">
        <v>1208</v>
      </c>
      <c r="K94" s="40">
        <v>0.15</v>
      </c>
      <c r="L94" s="40">
        <v>0</v>
      </c>
      <c r="M94" s="40">
        <v>0.16</v>
      </c>
      <c r="N94" s="40">
        <f t="shared" si="6"/>
        <v>0.28600000000000003</v>
      </c>
      <c r="O94" s="40">
        <f t="shared" si="7"/>
        <v>91.662919920000022</v>
      </c>
      <c r="P94" s="36">
        <f t="shared" si="8"/>
        <v>228.83680007999999</v>
      </c>
    </row>
    <row r="95" spans="1:16" x14ac:dyDescent="0.25">
      <c r="A95" s="4" t="s">
        <v>93</v>
      </c>
      <c r="B95" s="1">
        <v>8097</v>
      </c>
      <c r="C95" s="5" t="s">
        <v>3</v>
      </c>
      <c r="D95" s="6">
        <v>121</v>
      </c>
      <c r="E95" s="47">
        <v>8338.75</v>
      </c>
      <c r="F95" s="46">
        <v>77</v>
      </c>
      <c r="G95" s="40">
        <f t="shared" si="10"/>
        <v>9317</v>
      </c>
      <c r="H95" s="50" t="s">
        <v>1023</v>
      </c>
      <c r="J95" s="40" t="s">
        <v>1208</v>
      </c>
      <c r="K95" s="40">
        <v>0.15</v>
      </c>
      <c r="L95" s="40">
        <v>0</v>
      </c>
      <c r="M95" s="40">
        <v>0.16</v>
      </c>
      <c r="N95" s="40">
        <f t="shared" si="6"/>
        <v>0.28600000000000003</v>
      </c>
      <c r="O95" s="40">
        <f t="shared" si="7"/>
        <v>2664.6620000000003</v>
      </c>
      <c r="P95" s="36">
        <f t="shared" si="8"/>
        <v>6652.3379999999997</v>
      </c>
    </row>
    <row r="96" spans="1:16" x14ac:dyDescent="0.25">
      <c r="A96" s="4" t="s">
        <v>94</v>
      </c>
      <c r="B96" s="1">
        <v>25865</v>
      </c>
      <c r="C96" s="5" t="s">
        <v>3</v>
      </c>
      <c r="D96" s="6">
        <v>99.766000000000005</v>
      </c>
      <c r="E96" s="47">
        <v>4230.6499999999996</v>
      </c>
      <c r="F96" s="46">
        <v>80.069000000000003</v>
      </c>
      <c r="G96" s="40">
        <f t="shared" si="10"/>
        <v>7988.1638540000004</v>
      </c>
      <c r="H96" s="50" t="s">
        <v>1024</v>
      </c>
      <c r="J96" s="40" t="s">
        <v>1208</v>
      </c>
      <c r="K96" s="40">
        <v>0.15</v>
      </c>
      <c r="L96" s="40">
        <v>0</v>
      </c>
      <c r="M96" s="40">
        <v>0.16</v>
      </c>
      <c r="N96" s="40">
        <f t="shared" si="6"/>
        <v>0.28600000000000003</v>
      </c>
      <c r="O96" s="40">
        <f t="shared" si="7"/>
        <v>2284.6148622440005</v>
      </c>
      <c r="P96" s="36">
        <f t="shared" si="8"/>
        <v>5703.5489917559999</v>
      </c>
    </row>
    <row r="97" spans="1:16" x14ac:dyDescent="0.25">
      <c r="A97" s="4" t="s">
        <v>95</v>
      </c>
      <c r="B97" s="1">
        <v>22730</v>
      </c>
      <c r="C97" s="5" t="s">
        <v>3</v>
      </c>
      <c r="D97" s="6">
        <v>96.98</v>
      </c>
      <c r="E97" s="47">
        <v>4266.1099999999997</v>
      </c>
      <c r="F97" s="46">
        <v>79.965000000000003</v>
      </c>
      <c r="G97" s="40">
        <f t="shared" si="10"/>
        <v>7755.0057000000006</v>
      </c>
      <c r="H97" s="50" t="s">
        <v>1034</v>
      </c>
      <c r="J97" s="40" t="s">
        <v>1208</v>
      </c>
      <c r="K97" s="40">
        <v>0.15</v>
      </c>
      <c r="L97" s="40">
        <v>0</v>
      </c>
      <c r="M97" s="40">
        <v>0.16</v>
      </c>
      <c r="N97" s="40">
        <f t="shared" si="6"/>
        <v>0.28600000000000003</v>
      </c>
      <c r="O97" s="40">
        <f t="shared" si="7"/>
        <v>2217.9316302000002</v>
      </c>
      <c r="P97" s="36">
        <f t="shared" si="8"/>
        <v>5537.0740698000009</v>
      </c>
    </row>
    <row r="98" spans="1:16" x14ac:dyDescent="0.25">
      <c r="A98" s="4" t="s">
        <v>96</v>
      </c>
      <c r="B98" s="1">
        <v>25202</v>
      </c>
      <c r="C98" s="5" t="s">
        <v>3</v>
      </c>
      <c r="D98" s="6">
        <v>757.31700000000001</v>
      </c>
      <c r="E98" s="47">
        <v>37930.26</v>
      </c>
      <c r="F98" s="46">
        <v>63.5</v>
      </c>
      <c r="G98" s="40">
        <f t="shared" si="10"/>
        <v>48089.629500000003</v>
      </c>
      <c r="H98" s="50" t="s">
        <v>1037</v>
      </c>
      <c r="J98" s="40" t="s">
        <v>1261</v>
      </c>
      <c r="K98" s="40">
        <v>0.15</v>
      </c>
      <c r="L98" s="40">
        <v>0</v>
      </c>
      <c r="M98" s="40">
        <v>0.16</v>
      </c>
      <c r="N98" s="40">
        <f t="shared" si="6"/>
        <v>0.28600000000000003</v>
      </c>
      <c r="O98" s="40">
        <f t="shared" si="7"/>
        <v>13753.634037000002</v>
      </c>
      <c r="P98" s="36">
        <f t="shared" si="8"/>
        <v>34335.995462999999</v>
      </c>
    </row>
    <row r="99" spans="1:16" x14ac:dyDescent="0.25">
      <c r="A99" s="4" t="s">
        <v>97</v>
      </c>
      <c r="B99" s="1">
        <v>25913</v>
      </c>
      <c r="C99" s="5" t="s">
        <v>3</v>
      </c>
      <c r="D99" s="6">
        <v>540.82000000000005</v>
      </c>
      <c r="E99" s="47">
        <v>32582.2</v>
      </c>
      <c r="F99" s="46">
        <v>62.6</v>
      </c>
      <c r="G99" s="40">
        <f t="shared" si="10"/>
        <v>33855.332000000002</v>
      </c>
      <c r="H99" s="50" t="s">
        <v>1038</v>
      </c>
      <c r="J99" s="40" t="s">
        <v>1261</v>
      </c>
      <c r="K99" s="40">
        <v>0.15</v>
      </c>
      <c r="L99" s="40">
        <v>0</v>
      </c>
      <c r="M99" s="40">
        <v>0.16</v>
      </c>
      <c r="N99" s="40">
        <f t="shared" si="6"/>
        <v>0.28600000000000003</v>
      </c>
      <c r="O99" s="40">
        <f t="shared" si="7"/>
        <v>9682.6249520000019</v>
      </c>
      <c r="P99" s="36">
        <f t="shared" si="8"/>
        <v>24172.707048</v>
      </c>
    </row>
    <row r="100" spans="1:16" x14ac:dyDescent="0.25">
      <c r="A100" s="4" t="s">
        <v>98</v>
      </c>
      <c r="B100" s="1">
        <v>31426</v>
      </c>
      <c r="C100" s="5" t="s">
        <v>3</v>
      </c>
      <c r="D100" s="6">
        <v>177.62</v>
      </c>
      <c r="E100" s="47">
        <v>10700.87</v>
      </c>
      <c r="F100" s="46">
        <v>63.5</v>
      </c>
      <c r="G100" s="40">
        <f t="shared" si="10"/>
        <v>11278.87</v>
      </c>
      <c r="H100" s="50" t="s">
        <v>1039</v>
      </c>
      <c r="J100" s="40" t="s">
        <v>1212</v>
      </c>
      <c r="K100" s="40">
        <v>0.15</v>
      </c>
      <c r="L100" s="40">
        <v>0</v>
      </c>
      <c r="M100" s="40">
        <v>0.16</v>
      </c>
      <c r="N100" s="40">
        <f t="shared" si="6"/>
        <v>0.28600000000000003</v>
      </c>
      <c r="O100" s="40">
        <f t="shared" si="7"/>
        <v>3225.7568200000005</v>
      </c>
      <c r="P100" s="36">
        <f t="shared" si="8"/>
        <v>8053.1131800000003</v>
      </c>
    </row>
    <row r="101" spans="1:16" x14ac:dyDescent="0.25">
      <c r="A101" s="4" t="s">
        <v>99</v>
      </c>
      <c r="B101" s="1">
        <v>36203</v>
      </c>
      <c r="C101" s="5" t="s">
        <v>3</v>
      </c>
      <c r="D101" s="6">
        <v>216.93</v>
      </c>
      <c r="E101" s="47">
        <v>13069.15</v>
      </c>
      <c r="F101" s="46">
        <v>35.6</v>
      </c>
      <c r="G101" s="40">
        <f t="shared" si="10"/>
        <v>7722.7080000000005</v>
      </c>
      <c r="H101" s="50" t="s">
        <v>1061</v>
      </c>
      <c r="J101" s="40" t="s">
        <v>1212</v>
      </c>
      <c r="K101" s="40">
        <v>0.15</v>
      </c>
      <c r="L101" s="40">
        <v>0</v>
      </c>
      <c r="M101" s="40">
        <v>0.16</v>
      </c>
      <c r="N101" s="40">
        <f t="shared" si="6"/>
        <v>0.28600000000000003</v>
      </c>
      <c r="O101" s="40">
        <f t="shared" si="7"/>
        <v>2208.6944880000005</v>
      </c>
      <c r="P101" s="36">
        <f t="shared" si="8"/>
        <v>5514.0135119999995</v>
      </c>
    </row>
    <row r="102" spans="1:16" x14ac:dyDescent="0.25">
      <c r="A102" s="4" t="s">
        <v>100</v>
      </c>
      <c r="B102" s="1">
        <v>12069</v>
      </c>
      <c r="C102" s="5" t="s">
        <v>3</v>
      </c>
      <c r="D102" s="7">
        <v>4170.4970000000003</v>
      </c>
      <c r="E102" s="47">
        <v>169326.39</v>
      </c>
      <c r="F102" s="48">
        <v>65</v>
      </c>
      <c r="G102" s="49">
        <f>D102*F102</f>
        <v>271082.30499999999</v>
      </c>
      <c r="H102" s="50" t="s">
        <v>903</v>
      </c>
      <c r="J102" s="40" t="s">
        <v>1181</v>
      </c>
      <c r="K102" s="40">
        <v>0.15</v>
      </c>
      <c r="L102" s="40">
        <v>0</v>
      </c>
      <c r="M102" s="40">
        <v>0.16</v>
      </c>
      <c r="N102" s="40">
        <f t="shared" si="6"/>
        <v>0.28600000000000003</v>
      </c>
      <c r="O102" s="40">
        <f t="shared" si="7"/>
        <v>77529.539230000009</v>
      </c>
      <c r="P102" s="36">
        <f t="shared" si="8"/>
        <v>193552.76577</v>
      </c>
    </row>
    <row r="103" spans="1:16" x14ac:dyDescent="0.25">
      <c r="A103" s="4" t="s">
        <v>101</v>
      </c>
      <c r="B103" s="1">
        <v>23897</v>
      </c>
      <c r="C103" s="5" t="s">
        <v>3</v>
      </c>
      <c r="D103" s="6">
        <v>251.2</v>
      </c>
      <c r="E103" s="47">
        <v>6290.64</v>
      </c>
      <c r="F103" s="46">
        <v>41.3</v>
      </c>
      <c r="G103" s="40">
        <f>F103*D103</f>
        <v>10374.56</v>
      </c>
      <c r="H103" s="50" t="s">
        <v>1054</v>
      </c>
      <c r="J103" s="40" t="s">
        <v>1186</v>
      </c>
      <c r="K103" s="40">
        <v>0.15</v>
      </c>
      <c r="L103" s="40">
        <v>0</v>
      </c>
      <c r="M103" s="40">
        <v>0.16</v>
      </c>
      <c r="N103" s="40">
        <f t="shared" si="6"/>
        <v>0.28600000000000003</v>
      </c>
      <c r="O103" s="40">
        <f t="shared" si="7"/>
        <v>2967.1241600000003</v>
      </c>
      <c r="P103" s="36">
        <f t="shared" si="8"/>
        <v>7407.4358399999992</v>
      </c>
    </row>
    <row r="104" spans="1:16" x14ac:dyDescent="0.25">
      <c r="A104" s="4" t="s">
        <v>102</v>
      </c>
      <c r="B104" s="1">
        <v>323</v>
      </c>
      <c r="C104" s="5" t="s">
        <v>3</v>
      </c>
      <c r="D104" s="6">
        <v>64.155000000000001</v>
      </c>
      <c r="E104" s="47">
        <v>1902.36</v>
      </c>
      <c r="F104" s="46">
        <v>45.5</v>
      </c>
      <c r="G104" s="40">
        <f>F104*D104</f>
        <v>2919.0525000000002</v>
      </c>
      <c r="H104" s="50" t="s">
        <v>1055</v>
      </c>
      <c r="J104" s="40" t="s">
        <v>1225</v>
      </c>
      <c r="K104" s="40">
        <v>0.15</v>
      </c>
      <c r="L104" s="40">
        <v>0</v>
      </c>
      <c r="M104" s="40">
        <v>0.16</v>
      </c>
      <c r="N104" s="40">
        <f t="shared" si="6"/>
        <v>0.28600000000000003</v>
      </c>
      <c r="O104" s="40">
        <f t="shared" si="7"/>
        <v>834.84901500000012</v>
      </c>
      <c r="P104" s="36">
        <f t="shared" si="8"/>
        <v>2084.203485</v>
      </c>
    </row>
    <row r="105" spans="1:16" x14ac:dyDescent="0.25">
      <c r="A105" s="4" t="s">
        <v>103</v>
      </c>
      <c r="B105" s="1">
        <v>23955</v>
      </c>
      <c r="C105" s="5" t="s">
        <v>3</v>
      </c>
      <c r="D105" s="6">
        <v>88.052999999999997</v>
      </c>
      <c r="E105" s="47">
        <v>2457.37</v>
      </c>
      <c r="F105" s="46">
        <v>41.49</v>
      </c>
      <c r="G105" s="40">
        <f>F105*D105</f>
        <v>3653.3189700000003</v>
      </c>
      <c r="H105" s="50" t="s">
        <v>1191</v>
      </c>
      <c r="J105" s="40" t="s">
        <v>1186</v>
      </c>
      <c r="K105" s="40">
        <v>0.15</v>
      </c>
      <c r="L105" s="40">
        <v>0</v>
      </c>
      <c r="M105" s="40">
        <v>0.16</v>
      </c>
      <c r="N105" s="40">
        <f t="shared" si="6"/>
        <v>0.28600000000000003</v>
      </c>
      <c r="O105" s="40">
        <f t="shared" si="7"/>
        <v>1044.8492254200003</v>
      </c>
      <c r="P105" s="36">
        <f t="shared" si="8"/>
        <v>2608.4697445800002</v>
      </c>
    </row>
    <row r="106" spans="1:16" x14ac:dyDescent="0.25">
      <c r="A106" s="4" t="s">
        <v>104</v>
      </c>
      <c r="B106" s="1">
        <v>21864</v>
      </c>
      <c r="C106" s="5" t="s">
        <v>3</v>
      </c>
      <c r="D106" s="6">
        <v>501.36599999999999</v>
      </c>
      <c r="E106" s="47">
        <v>14743.57</v>
      </c>
      <c r="F106" s="46">
        <v>50</v>
      </c>
      <c r="G106" s="40">
        <f>F106*D106</f>
        <v>25068.3</v>
      </c>
      <c r="H106" s="50" t="s">
        <v>1190</v>
      </c>
      <c r="J106" s="40" t="s">
        <v>1186</v>
      </c>
      <c r="K106" s="40">
        <v>0.15</v>
      </c>
      <c r="L106" s="40">
        <v>0</v>
      </c>
      <c r="M106" s="40">
        <v>0.16</v>
      </c>
      <c r="N106" s="40">
        <f t="shared" si="6"/>
        <v>0.28600000000000003</v>
      </c>
      <c r="O106" s="40">
        <f t="shared" si="7"/>
        <v>7169.5338000000002</v>
      </c>
      <c r="P106" s="36">
        <f t="shared" si="8"/>
        <v>17898.766199999998</v>
      </c>
    </row>
    <row r="107" spans="1:16" x14ac:dyDescent="0.25">
      <c r="A107" s="4" t="s">
        <v>105</v>
      </c>
      <c r="B107" s="1">
        <v>25557</v>
      </c>
      <c r="C107" s="5" t="s">
        <v>3</v>
      </c>
      <c r="D107" s="6">
        <v>181.42</v>
      </c>
      <c r="E107" s="47">
        <v>5197.5200000000004</v>
      </c>
      <c r="F107" s="46">
        <v>42.307000000000002</v>
      </c>
      <c r="G107" s="40">
        <f>F107*D107</f>
        <v>7675.3359399999999</v>
      </c>
      <c r="H107" s="50" t="s">
        <v>1192</v>
      </c>
      <c r="J107" s="40" t="s">
        <v>1186</v>
      </c>
      <c r="K107" s="40">
        <v>0.15</v>
      </c>
      <c r="L107" s="40">
        <v>0</v>
      </c>
      <c r="M107" s="40">
        <v>0.16</v>
      </c>
      <c r="N107" s="40">
        <f t="shared" si="6"/>
        <v>0.28600000000000003</v>
      </c>
      <c r="O107" s="40">
        <f t="shared" si="7"/>
        <v>2195.1460788400004</v>
      </c>
      <c r="P107" s="36">
        <f t="shared" si="8"/>
        <v>5480.1898611599991</v>
      </c>
    </row>
    <row r="108" spans="1:16" x14ac:dyDescent="0.25">
      <c r="A108" s="4" t="s">
        <v>106</v>
      </c>
      <c r="B108" s="1">
        <v>28235</v>
      </c>
      <c r="C108" s="5" t="s">
        <v>3</v>
      </c>
      <c r="D108" s="6">
        <v>13</v>
      </c>
      <c r="E108" s="47">
        <v>771</v>
      </c>
      <c r="F108" s="46"/>
      <c r="G108" s="40" t="s">
        <v>954</v>
      </c>
      <c r="J108" s="40" t="s">
        <v>1186</v>
      </c>
      <c r="P108" s="36">
        <f>E108</f>
        <v>771</v>
      </c>
    </row>
    <row r="109" spans="1:16" x14ac:dyDescent="0.25">
      <c r="A109" s="4" t="s">
        <v>107</v>
      </c>
      <c r="B109" s="1">
        <v>36672</v>
      </c>
      <c r="C109" s="5" t="s">
        <v>3</v>
      </c>
      <c r="D109" s="6">
        <v>33.808999999999997</v>
      </c>
      <c r="E109" s="47">
        <v>3308.54</v>
      </c>
      <c r="F109" s="46">
        <v>41.947000000000003</v>
      </c>
      <c r="G109" s="40">
        <f>F109*D109</f>
        <v>1418.186123</v>
      </c>
      <c r="H109" s="50" t="s">
        <v>1056</v>
      </c>
      <c r="J109" s="40" t="s">
        <v>1186</v>
      </c>
      <c r="K109" s="40">
        <v>0.15</v>
      </c>
      <c r="L109" s="40">
        <v>0</v>
      </c>
      <c r="M109" s="40">
        <v>0.16</v>
      </c>
      <c r="N109" s="40">
        <f t="shared" si="6"/>
        <v>0.28600000000000003</v>
      </c>
      <c r="O109" s="40">
        <f t="shared" si="7"/>
        <v>405.60123117800003</v>
      </c>
      <c r="P109" s="36">
        <f t="shared" si="8"/>
        <v>1012.5848918219999</v>
      </c>
    </row>
    <row r="110" spans="1:16" x14ac:dyDescent="0.25">
      <c r="A110" s="4" t="s">
        <v>108</v>
      </c>
      <c r="B110" s="1">
        <v>36702</v>
      </c>
      <c r="C110" s="5" t="s">
        <v>3</v>
      </c>
      <c r="D110" s="6">
        <v>404.03800000000001</v>
      </c>
      <c r="E110" s="47">
        <v>12809.31</v>
      </c>
      <c r="F110" s="46">
        <v>45.7</v>
      </c>
      <c r="G110" s="40">
        <f>F110*D110</f>
        <v>18464.536600000003</v>
      </c>
      <c r="H110" s="50" t="s">
        <v>1057</v>
      </c>
      <c r="J110" s="40" t="s">
        <v>1186</v>
      </c>
      <c r="K110" s="40">
        <v>0.15</v>
      </c>
      <c r="L110" s="40">
        <v>0</v>
      </c>
      <c r="M110" s="40">
        <v>0.16</v>
      </c>
      <c r="N110" s="40">
        <f t="shared" si="6"/>
        <v>0.28600000000000003</v>
      </c>
      <c r="O110" s="40">
        <f t="shared" si="7"/>
        <v>5280.8574676000017</v>
      </c>
      <c r="P110" s="36">
        <f t="shared" si="8"/>
        <v>13183.679132400001</v>
      </c>
    </row>
    <row r="111" spans="1:16" x14ac:dyDescent="0.25">
      <c r="A111" s="4" t="s">
        <v>32</v>
      </c>
      <c r="B111" s="1">
        <v>40941</v>
      </c>
      <c r="C111" s="5" t="s">
        <v>3</v>
      </c>
      <c r="D111" s="6">
        <v>9.6989999999999998</v>
      </c>
      <c r="E111" s="47">
        <v>2616.6</v>
      </c>
      <c r="F111" s="46"/>
      <c r="G111" s="40" t="s">
        <v>954</v>
      </c>
      <c r="P111" s="36">
        <f>E111</f>
        <v>2616.6</v>
      </c>
    </row>
    <row r="112" spans="1:16" x14ac:dyDescent="0.25">
      <c r="A112" s="4" t="s">
        <v>109</v>
      </c>
      <c r="B112" s="1">
        <v>34444</v>
      </c>
      <c r="C112" s="5" t="s">
        <v>3</v>
      </c>
      <c r="D112" s="7">
        <v>1573.2349999999999</v>
      </c>
      <c r="E112" s="47">
        <v>109352.01</v>
      </c>
      <c r="F112" s="46"/>
      <c r="G112" s="40" t="s">
        <v>954</v>
      </c>
      <c r="P112" s="36">
        <f>E112</f>
        <v>109352.01</v>
      </c>
    </row>
    <row r="113" spans="1:16" x14ac:dyDescent="0.25">
      <c r="A113" s="4" t="s">
        <v>110</v>
      </c>
      <c r="B113" s="1">
        <v>32810</v>
      </c>
      <c r="C113" s="5" t="s">
        <v>3</v>
      </c>
      <c r="D113" s="6">
        <v>19.167999999999999</v>
      </c>
      <c r="E113" s="47">
        <v>2512.0300000000002</v>
      </c>
      <c r="F113" s="46">
        <v>145.74100000000001</v>
      </c>
      <c r="G113" s="40">
        <f>F113*D113</f>
        <v>2793.5634880000002</v>
      </c>
      <c r="H113" s="50" t="s">
        <v>1058</v>
      </c>
      <c r="J113" s="40" t="s">
        <v>1069</v>
      </c>
      <c r="K113" s="40">
        <v>0.15</v>
      </c>
      <c r="L113" s="40">
        <v>0</v>
      </c>
      <c r="M113" s="40">
        <v>0.16</v>
      </c>
      <c r="N113" s="40">
        <f t="shared" si="6"/>
        <v>0.28600000000000003</v>
      </c>
      <c r="O113" s="40">
        <f t="shared" si="7"/>
        <v>798.95915756800014</v>
      </c>
      <c r="P113" s="36">
        <f t="shared" si="8"/>
        <v>1994.6043304320001</v>
      </c>
    </row>
    <row r="114" spans="1:16" x14ac:dyDescent="0.25">
      <c r="A114" s="4" t="s">
        <v>111</v>
      </c>
      <c r="B114" s="1">
        <v>32761</v>
      </c>
      <c r="C114" s="5" t="s">
        <v>3</v>
      </c>
      <c r="D114" s="6">
        <v>115.56</v>
      </c>
      <c r="E114" s="47">
        <v>3118.67</v>
      </c>
      <c r="F114" s="46">
        <v>42.994999999999997</v>
      </c>
      <c r="G114" s="40">
        <f>F114*D114</f>
        <v>4968.5021999999999</v>
      </c>
      <c r="H114" s="50" t="s">
        <v>1059</v>
      </c>
      <c r="J114" s="40" t="s">
        <v>1212</v>
      </c>
      <c r="K114" s="40">
        <v>0.15</v>
      </c>
      <c r="L114" s="40">
        <v>0</v>
      </c>
      <c r="M114" s="40">
        <v>0.16</v>
      </c>
      <c r="N114" s="40">
        <f t="shared" si="6"/>
        <v>0.28600000000000003</v>
      </c>
      <c r="O114" s="40">
        <f t="shared" si="7"/>
        <v>1420.9916292</v>
      </c>
      <c r="P114" s="36">
        <f t="shared" si="8"/>
        <v>3547.5105708000001</v>
      </c>
    </row>
    <row r="115" spans="1:16" x14ac:dyDescent="0.25">
      <c r="A115" s="4" t="s">
        <v>6</v>
      </c>
      <c r="B115" s="1">
        <v>29950</v>
      </c>
      <c r="C115" s="5" t="s">
        <v>3</v>
      </c>
      <c r="D115" s="6">
        <v>5</v>
      </c>
      <c r="E115" s="47">
        <v>498.41</v>
      </c>
      <c r="F115" s="46">
        <v>166.03</v>
      </c>
      <c r="G115" s="49">
        <f>166003/1000*D115</f>
        <v>830.01499999999987</v>
      </c>
      <c r="H115" s="51" t="s">
        <v>875</v>
      </c>
      <c r="J115" s="40" t="s">
        <v>1069</v>
      </c>
      <c r="K115" s="40">
        <v>0.15</v>
      </c>
      <c r="L115" s="40">
        <v>0</v>
      </c>
      <c r="M115" s="40">
        <v>0.16</v>
      </c>
      <c r="N115" s="40">
        <f t="shared" si="6"/>
        <v>0.28600000000000003</v>
      </c>
      <c r="O115" s="40">
        <f t="shared" si="7"/>
        <v>237.38428999999999</v>
      </c>
      <c r="P115" s="36">
        <f t="shared" si="8"/>
        <v>592.63070999999991</v>
      </c>
    </row>
    <row r="116" spans="1:16" x14ac:dyDescent="0.25">
      <c r="A116" s="4" t="s">
        <v>112</v>
      </c>
      <c r="B116" s="1">
        <v>37634</v>
      </c>
      <c r="C116" s="5" t="s">
        <v>3</v>
      </c>
      <c r="D116" s="7">
        <v>1013.496</v>
      </c>
      <c r="E116" s="47">
        <v>58994.85</v>
      </c>
      <c r="F116" s="46"/>
      <c r="G116" s="40" t="s">
        <v>954</v>
      </c>
      <c r="P116" s="36">
        <f>E116</f>
        <v>58994.85</v>
      </c>
    </row>
    <row r="117" spans="1:16" x14ac:dyDescent="0.25">
      <c r="A117" s="4" t="s">
        <v>113</v>
      </c>
      <c r="B117" s="1">
        <v>33262</v>
      </c>
      <c r="C117" s="5" t="s">
        <v>3</v>
      </c>
      <c r="D117" s="6">
        <v>27.875</v>
      </c>
      <c r="E117" s="47">
        <v>16302.14</v>
      </c>
      <c r="F117" s="46"/>
      <c r="G117" s="40" t="s">
        <v>954</v>
      </c>
      <c r="P117" s="36">
        <f>E117</f>
        <v>16302.14</v>
      </c>
    </row>
    <row r="118" spans="1:16" x14ac:dyDescent="0.25">
      <c r="A118" s="4" t="s">
        <v>67</v>
      </c>
      <c r="B118" s="1">
        <v>12223</v>
      </c>
      <c r="C118" s="5" t="s">
        <v>3</v>
      </c>
      <c r="D118" s="6">
        <v>186.18100000000001</v>
      </c>
      <c r="E118" s="47">
        <v>5702.11</v>
      </c>
      <c r="F118" s="46">
        <v>40</v>
      </c>
      <c r="G118" s="40">
        <f>F118*D118</f>
        <v>7447.2400000000007</v>
      </c>
      <c r="H118" s="50" t="s">
        <v>1060</v>
      </c>
      <c r="J118" s="40" t="s">
        <v>1212</v>
      </c>
      <c r="K118" s="40">
        <v>0.15</v>
      </c>
      <c r="L118" s="40">
        <v>0</v>
      </c>
      <c r="M118" s="40">
        <v>0.16</v>
      </c>
      <c r="N118" s="40">
        <f t="shared" si="6"/>
        <v>0.28600000000000003</v>
      </c>
      <c r="O118" s="40">
        <f t="shared" si="7"/>
        <v>2129.9106400000005</v>
      </c>
      <c r="P118" s="36">
        <f t="shared" si="8"/>
        <v>5317.3293599999997</v>
      </c>
    </row>
    <row r="119" spans="1:16" x14ac:dyDescent="0.25">
      <c r="A119" s="4" t="s">
        <v>114</v>
      </c>
      <c r="B119" s="1">
        <v>25342</v>
      </c>
      <c r="C119" s="5" t="s">
        <v>3</v>
      </c>
      <c r="D119" s="6">
        <v>86.948999999999998</v>
      </c>
      <c r="E119" s="47">
        <v>8554.7199999999993</v>
      </c>
      <c r="F119" s="46">
        <v>172.1</v>
      </c>
      <c r="G119" s="49">
        <f>F119*D119</f>
        <v>14963.9229</v>
      </c>
      <c r="H119" s="50" t="s">
        <v>1066</v>
      </c>
      <c r="J119" s="40" t="s">
        <v>1069</v>
      </c>
      <c r="K119" s="40">
        <v>0.15</v>
      </c>
      <c r="L119" s="40">
        <v>0</v>
      </c>
      <c r="M119" s="40">
        <v>0.16</v>
      </c>
      <c r="N119" s="40">
        <f t="shared" si="6"/>
        <v>0.28600000000000003</v>
      </c>
      <c r="O119" s="40">
        <f t="shared" si="7"/>
        <v>4279.6819494000001</v>
      </c>
      <c r="P119" s="36">
        <f t="shared" si="8"/>
        <v>10684.2409506</v>
      </c>
    </row>
    <row r="120" spans="1:16" x14ac:dyDescent="0.25">
      <c r="A120" s="4" t="s">
        <v>115</v>
      </c>
      <c r="B120" s="1">
        <v>24427</v>
      </c>
      <c r="C120" s="5" t="s">
        <v>3</v>
      </c>
      <c r="D120" s="6">
        <v>31.28</v>
      </c>
      <c r="E120" s="47">
        <v>3052.75</v>
      </c>
      <c r="F120" s="46">
        <v>160.4</v>
      </c>
      <c r="G120" s="40">
        <f>F120*D120</f>
        <v>5017.3120000000008</v>
      </c>
      <c r="H120" s="50" t="s">
        <v>1073</v>
      </c>
      <c r="J120" s="40" t="s">
        <v>1069</v>
      </c>
      <c r="K120" s="40">
        <v>0.15</v>
      </c>
      <c r="L120" s="40">
        <v>0</v>
      </c>
      <c r="M120" s="40">
        <v>0.16</v>
      </c>
      <c r="N120" s="40">
        <f t="shared" si="6"/>
        <v>0.28600000000000003</v>
      </c>
      <c r="O120" s="40">
        <f t="shared" si="7"/>
        <v>1434.9512320000003</v>
      </c>
      <c r="P120" s="36">
        <f t="shared" si="8"/>
        <v>3582.3607680000005</v>
      </c>
    </row>
    <row r="121" spans="1:16" x14ac:dyDescent="0.25">
      <c r="A121" s="4" t="s">
        <v>16</v>
      </c>
      <c r="B121" s="1">
        <v>25888</v>
      </c>
      <c r="C121" s="5" t="s">
        <v>3</v>
      </c>
      <c r="D121" s="6">
        <v>75.192999999999998</v>
      </c>
      <c r="E121" s="47">
        <v>8147.14</v>
      </c>
      <c r="F121" s="48">
        <f>135646/1000</f>
        <v>135.64599999999999</v>
      </c>
      <c r="G121" s="49">
        <f>D121*F121</f>
        <v>10199.629677999999</v>
      </c>
      <c r="H121" s="50" t="s">
        <v>888</v>
      </c>
      <c r="J121" s="40" t="s">
        <v>1069</v>
      </c>
      <c r="K121" s="40">
        <v>0.15</v>
      </c>
      <c r="L121" s="40">
        <v>0</v>
      </c>
      <c r="M121" s="40">
        <v>0.16</v>
      </c>
      <c r="N121" s="40">
        <f t="shared" si="6"/>
        <v>0.28600000000000003</v>
      </c>
      <c r="O121" s="40">
        <f t="shared" si="7"/>
        <v>2917.0940879080003</v>
      </c>
      <c r="P121" s="36">
        <f t="shared" si="8"/>
        <v>7282.5355900919985</v>
      </c>
    </row>
    <row r="122" spans="1:16" x14ac:dyDescent="0.25">
      <c r="A122" s="4" t="s">
        <v>116</v>
      </c>
      <c r="B122" s="1">
        <v>33263</v>
      </c>
      <c r="C122" s="5" t="s">
        <v>3</v>
      </c>
      <c r="D122" s="6">
        <v>186.93700000000001</v>
      </c>
      <c r="E122" s="47">
        <v>62003.6</v>
      </c>
      <c r="F122" s="46"/>
      <c r="G122" s="40" t="s">
        <v>954</v>
      </c>
      <c r="P122" s="36">
        <f>E122</f>
        <v>62003.6</v>
      </c>
    </row>
    <row r="123" spans="1:16" x14ac:dyDescent="0.25">
      <c r="A123" s="4" t="s">
        <v>4</v>
      </c>
      <c r="B123" s="1">
        <v>32748</v>
      </c>
      <c r="C123" s="5" t="s">
        <v>3</v>
      </c>
      <c r="D123" s="6">
        <v>2.0750000000000002</v>
      </c>
      <c r="E123" s="47">
        <v>87.6</v>
      </c>
      <c r="F123" s="46">
        <v>44.5</v>
      </c>
      <c r="G123" s="40">
        <f>44500/1000*D123</f>
        <v>92.337500000000006</v>
      </c>
      <c r="H123" s="50" t="s">
        <v>872</v>
      </c>
      <c r="J123" s="40" t="s">
        <v>1212</v>
      </c>
      <c r="K123" s="40">
        <v>0.15</v>
      </c>
      <c r="L123" s="40">
        <v>0</v>
      </c>
      <c r="M123" s="40">
        <v>0.16</v>
      </c>
      <c r="N123" s="40">
        <f t="shared" si="6"/>
        <v>0.28600000000000003</v>
      </c>
      <c r="O123" s="40">
        <f t="shared" si="7"/>
        <v>26.408525000000004</v>
      </c>
      <c r="P123" s="36">
        <f t="shared" si="8"/>
        <v>65.928975000000008</v>
      </c>
    </row>
    <row r="124" spans="1:16" x14ac:dyDescent="0.25">
      <c r="A124" s="4" t="s">
        <v>117</v>
      </c>
      <c r="B124" s="1">
        <v>32808</v>
      </c>
      <c r="C124" s="5" t="s">
        <v>3</v>
      </c>
      <c r="D124" s="6">
        <v>132.56899999999999</v>
      </c>
      <c r="E124" s="47">
        <v>11428.75</v>
      </c>
      <c r="F124" s="46">
        <v>92.158000000000001</v>
      </c>
      <c r="G124" s="40">
        <f>F124*D124</f>
        <v>12217.293901999999</v>
      </c>
      <c r="H124" s="50" t="s">
        <v>1078</v>
      </c>
      <c r="J124" s="40" t="s">
        <v>1069</v>
      </c>
      <c r="K124" s="40">
        <v>0.15</v>
      </c>
      <c r="L124" s="40">
        <v>0</v>
      </c>
      <c r="M124" s="40">
        <v>0.16</v>
      </c>
      <c r="N124" s="40">
        <f t="shared" si="6"/>
        <v>0.28600000000000003</v>
      </c>
      <c r="O124" s="40">
        <f t="shared" si="7"/>
        <v>3494.1460559720003</v>
      </c>
      <c r="P124" s="36">
        <f t="shared" si="8"/>
        <v>8723.1478460279995</v>
      </c>
    </row>
    <row r="125" spans="1:16" x14ac:dyDescent="0.25">
      <c r="A125" s="4" t="s">
        <v>118</v>
      </c>
      <c r="B125" s="1">
        <v>49041</v>
      </c>
      <c r="C125" s="5" t="s">
        <v>3</v>
      </c>
      <c r="D125" s="6">
        <v>31.548999999999999</v>
      </c>
      <c r="E125" s="47">
        <v>3124.66</v>
      </c>
      <c r="F125" s="46"/>
      <c r="G125" s="40" t="s">
        <v>954</v>
      </c>
      <c r="J125" s="40" t="s">
        <v>1069</v>
      </c>
      <c r="P125" s="36">
        <f>E125</f>
        <v>3124.66</v>
      </c>
    </row>
    <row r="126" spans="1:16" x14ac:dyDescent="0.25">
      <c r="A126" s="4" t="s">
        <v>119</v>
      </c>
      <c r="B126" s="1">
        <v>23908</v>
      </c>
      <c r="C126" s="5" t="s">
        <v>3</v>
      </c>
      <c r="D126" s="6">
        <v>497.80799999999999</v>
      </c>
      <c r="E126" s="47">
        <v>41159.03</v>
      </c>
      <c r="F126" s="46">
        <v>101.797</v>
      </c>
      <c r="G126" s="49">
        <f>F126*D126</f>
        <v>50675.360975999996</v>
      </c>
      <c r="H126" s="50" t="s">
        <v>1067</v>
      </c>
      <c r="J126" s="40" t="s">
        <v>1069</v>
      </c>
      <c r="K126" s="40">
        <v>0.15</v>
      </c>
      <c r="L126" s="40">
        <v>0</v>
      </c>
      <c r="M126" s="40">
        <v>0.16</v>
      </c>
      <c r="N126" s="40">
        <f t="shared" si="6"/>
        <v>0.28600000000000003</v>
      </c>
      <c r="O126" s="40">
        <f t="shared" si="7"/>
        <v>14493.153239136</v>
      </c>
      <c r="P126" s="36">
        <f t="shared" si="8"/>
        <v>36182.207736863995</v>
      </c>
    </row>
    <row r="127" spans="1:16" x14ac:dyDescent="0.25">
      <c r="A127" s="4" t="s">
        <v>71</v>
      </c>
      <c r="B127" s="1">
        <v>32873</v>
      </c>
      <c r="C127" s="5" t="s">
        <v>3</v>
      </c>
      <c r="D127" s="6">
        <v>10.962999999999999</v>
      </c>
      <c r="E127" s="47">
        <v>997.99</v>
      </c>
      <c r="F127" s="48">
        <v>85</v>
      </c>
      <c r="G127" s="49">
        <f>F127*D127</f>
        <v>931.8549999999999</v>
      </c>
      <c r="H127" s="50" t="s">
        <v>912</v>
      </c>
      <c r="J127" s="40" t="s">
        <v>1069</v>
      </c>
      <c r="K127" s="40">
        <v>0.15</v>
      </c>
      <c r="L127" s="40">
        <v>0</v>
      </c>
      <c r="M127" s="40">
        <v>0.16</v>
      </c>
      <c r="N127" s="40">
        <f t="shared" si="6"/>
        <v>0.28600000000000003</v>
      </c>
      <c r="O127" s="40">
        <f t="shared" si="7"/>
        <v>266.51053000000002</v>
      </c>
      <c r="P127" s="36">
        <f t="shared" si="8"/>
        <v>665.34446999999989</v>
      </c>
    </row>
    <row r="128" spans="1:16" x14ac:dyDescent="0.25">
      <c r="A128" s="4" t="s">
        <v>120</v>
      </c>
      <c r="B128" s="1">
        <v>11835</v>
      </c>
      <c r="C128" s="5" t="s">
        <v>3</v>
      </c>
      <c r="D128" s="6">
        <v>58.43</v>
      </c>
      <c r="E128" s="47">
        <v>4662.29</v>
      </c>
      <c r="F128" s="46">
        <v>106.065</v>
      </c>
      <c r="G128" s="49">
        <f>F128*D128</f>
        <v>6197.3779500000001</v>
      </c>
      <c r="H128" s="50" t="s">
        <v>1081</v>
      </c>
      <c r="J128" s="40" t="s">
        <v>1069</v>
      </c>
      <c r="K128" s="40">
        <v>0.15</v>
      </c>
      <c r="L128" s="40">
        <v>0</v>
      </c>
      <c r="M128" s="40">
        <v>0.16</v>
      </c>
      <c r="N128" s="40">
        <f t="shared" si="6"/>
        <v>0.28600000000000003</v>
      </c>
      <c r="O128" s="40">
        <f t="shared" si="7"/>
        <v>1772.4500937000003</v>
      </c>
      <c r="P128" s="36">
        <f t="shared" si="8"/>
        <v>4424.9278562999998</v>
      </c>
    </row>
    <row r="129" spans="1:16" x14ac:dyDescent="0.25">
      <c r="A129" s="4" t="s">
        <v>121</v>
      </c>
      <c r="B129" s="1">
        <v>33256</v>
      </c>
      <c r="C129" s="5" t="s">
        <v>3</v>
      </c>
      <c r="D129" s="6">
        <v>103.86</v>
      </c>
      <c r="E129" s="47">
        <v>6987.54</v>
      </c>
      <c r="F129" s="46"/>
      <c r="G129" s="40" t="s">
        <v>954</v>
      </c>
      <c r="P129" s="36">
        <f>E129</f>
        <v>6987.54</v>
      </c>
    </row>
    <row r="130" spans="1:16" x14ac:dyDescent="0.25">
      <c r="A130" s="4" t="s">
        <v>122</v>
      </c>
      <c r="B130" s="1">
        <v>40489</v>
      </c>
      <c r="C130" s="5" t="s">
        <v>3</v>
      </c>
      <c r="D130" s="6">
        <v>89.763999999999996</v>
      </c>
      <c r="E130" s="47">
        <v>6610.43</v>
      </c>
      <c r="F130" s="46"/>
      <c r="G130" s="40" t="s">
        <v>954</v>
      </c>
      <c r="P130" s="36">
        <f>E130</f>
        <v>6610.43</v>
      </c>
    </row>
    <row r="131" spans="1:16" x14ac:dyDescent="0.25">
      <c r="A131" s="4" t="s">
        <v>73</v>
      </c>
      <c r="B131" s="1">
        <v>32880</v>
      </c>
      <c r="C131" s="5" t="s">
        <v>3</v>
      </c>
      <c r="D131" s="6">
        <v>190.48</v>
      </c>
      <c r="E131" s="47">
        <v>16843.060000000001</v>
      </c>
      <c r="F131" s="48">
        <v>105.727</v>
      </c>
      <c r="G131" s="49">
        <f>F131*D131</f>
        <v>20138.878959999998</v>
      </c>
      <c r="H131" s="50" t="s">
        <v>1087</v>
      </c>
      <c r="J131" s="40" t="s">
        <v>1069</v>
      </c>
      <c r="K131" s="40">
        <v>0.15</v>
      </c>
      <c r="L131" s="40">
        <v>0</v>
      </c>
      <c r="M131" s="40">
        <v>0.16</v>
      </c>
      <c r="N131" s="40">
        <f t="shared" si="6"/>
        <v>0.28600000000000003</v>
      </c>
      <c r="O131" s="40">
        <f t="shared" si="7"/>
        <v>5759.7193825599998</v>
      </c>
      <c r="P131" s="36">
        <f t="shared" si="8"/>
        <v>14379.159577439998</v>
      </c>
    </row>
    <row r="132" spans="1:16" x14ac:dyDescent="0.25">
      <c r="A132" s="4" t="s">
        <v>123</v>
      </c>
      <c r="B132" s="1">
        <v>34689</v>
      </c>
      <c r="C132" s="5" t="s">
        <v>3</v>
      </c>
      <c r="D132" s="6">
        <v>19.11</v>
      </c>
      <c r="E132" s="47">
        <v>1404.77</v>
      </c>
      <c r="F132" s="46">
        <v>98.442999999999998</v>
      </c>
      <c r="G132" s="49">
        <f>F132*D132</f>
        <v>1881.2457299999999</v>
      </c>
      <c r="H132" s="50" t="s">
        <v>1068</v>
      </c>
      <c r="J132" s="40" t="s">
        <v>1069</v>
      </c>
      <c r="K132" s="40">
        <v>0.15</v>
      </c>
      <c r="L132" s="40">
        <v>0</v>
      </c>
      <c r="M132" s="40">
        <v>0.16</v>
      </c>
      <c r="N132" s="40">
        <f t="shared" ref="N132:N195" si="11">1-((1-K132)*(1-L132)*(1-M132))</f>
        <v>0.28600000000000003</v>
      </c>
      <c r="O132" s="40">
        <f t="shared" ref="O132:O195" si="12">G132*N132</f>
        <v>538.03627877999998</v>
      </c>
      <c r="P132" s="36">
        <f t="shared" si="8"/>
        <v>1343.2094512199999</v>
      </c>
    </row>
    <row r="133" spans="1:16" x14ac:dyDescent="0.25">
      <c r="A133" s="4" t="s">
        <v>124</v>
      </c>
      <c r="B133" s="1">
        <v>40495</v>
      </c>
      <c r="C133" s="5" t="s">
        <v>3</v>
      </c>
      <c r="D133" s="6">
        <v>126</v>
      </c>
      <c r="E133" s="47">
        <v>37990.300000000003</v>
      </c>
      <c r="F133" s="46"/>
      <c r="G133" s="40" t="s">
        <v>954</v>
      </c>
      <c r="P133" s="36">
        <f>E133</f>
        <v>37990.300000000003</v>
      </c>
    </row>
    <row r="134" spans="1:16" x14ac:dyDescent="0.25">
      <c r="A134" s="4" t="s">
        <v>74</v>
      </c>
      <c r="B134" s="1">
        <v>32750</v>
      </c>
      <c r="C134" s="5" t="s">
        <v>3</v>
      </c>
      <c r="D134" s="6">
        <v>3.1520000000000001</v>
      </c>
      <c r="E134" s="47">
        <v>98.03</v>
      </c>
      <c r="F134" s="46">
        <v>51.48</v>
      </c>
      <c r="G134" s="40">
        <f>F134*D134</f>
        <v>162.26496</v>
      </c>
      <c r="H134" s="50" t="s">
        <v>1063</v>
      </c>
      <c r="J134" s="40" t="s">
        <v>1212</v>
      </c>
      <c r="K134" s="40">
        <v>0.15</v>
      </c>
      <c r="L134" s="40">
        <v>0</v>
      </c>
      <c r="M134" s="40">
        <v>0.16</v>
      </c>
      <c r="N134" s="40">
        <f t="shared" si="11"/>
        <v>0.28600000000000003</v>
      </c>
      <c r="O134" s="40">
        <f t="shared" si="12"/>
        <v>46.407778560000004</v>
      </c>
      <c r="P134" s="36">
        <f t="shared" ref="P134:P196" si="13">G134-O134</f>
        <v>115.85718144000001</v>
      </c>
    </row>
    <row r="135" spans="1:16" x14ac:dyDescent="0.25">
      <c r="A135" s="4" t="s">
        <v>125</v>
      </c>
      <c r="B135" s="1">
        <v>28595</v>
      </c>
      <c r="C135" s="5" t="s">
        <v>3</v>
      </c>
      <c r="D135" s="6">
        <v>194.32900000000001</v>
      </c>
      <c r="E135" s="47">
        <v>10441.379999999999</v>
      </c>
      <c r="F135" s="46">
        <v>81.5</v>
      </c>
      <c r="G135" s="49">
        <f>F135*D135</f>
        <v>15837.8135</v>
      </c>
      <c r="H135" s="50" t="s">
        <v>1091</v>
      </c>
      <c r="J135" s="40" t="s">
        <v>1069</v>
      </c>
      <c r="K135" s="40">
        <v>0.15</v>
      </c>
      <c r="L135" s="40">
        <v>0</v>
      </c>
      <c r="M135" s="40">
        <v>0.16</v>
      </c>
      <c r="N135" s="40">
        <f t="shared" si="11"/>
        <v>0.28600000000000003</v>
      </c>
      <c r="O135" s="40">
        <f t="shared" si="12"/>
        <v>4529.6146610000005</v>
      </c>
      <c r="P135" s="36">
        <f t="shared" si="13"/>
        <v>11308.198839000001</v>
      </c>
    </row>
    <row r="136" spans="1:16" x14ac:dyDescent="0.25">
      <c r="A136" s="4" t="s">
        <v>126</v>
      </c>
      <c r="B136" s="1">
        <v>33264</v>
      </c>
      <c r="C136" s="5" t="s">
        <v>3</v>
      </c>
      <c r="D136" s="6">
        <v>176.565</v>
      </c>
      <c r="E136" s="47">
        <v>8888.89</v>
      </c>
      <c r="F136" s="46"/>
      <c r="G136" s="40" t="s">
        <v>954</v>
      </c>
      <c r="P136" s="36">
        <f>E136</f>
        <v>8888.89</v>
      </c>
    </row>
    <row r="137" spans="1:16" x14ac:dyDescent="0.25">
      <c r="A137" s="4" t="s">
        <v>127</v>
      </c>
      <c r="B137" s="1">
        <v>33269</v>
      </c>
      <c r="C137" s="5" t="s">
        <v>3</v>
      </c>
      <c r="D137" s="6">
        <v>659</v>
      </c>
      <c r="E137" s="47">
        <v>57731.03</v>
      </c>
      <c r="F137" s="46"/>
      <c r="G137" s="40" t="s">
        <v>954</v>
      </c>
      <c r="P137" s="36">
        <f>E137</f>
        <v>57731.03</v>
      </c>
    </row>
    <row r="138" spans="1:16" x14ac:dyDescent="0.25">
      <c r="A138" s="4" t="s">
        <v>128</v>
      </c>
      <c r="B138" s="1">
        <v>25939</v>
      </c>
      <c r="C138" s="5" t="s">
        <v>3</v>
      </c>
      <c r="D138" s="6">
        <v>15.013999999999999</v>
      </c>
      <c r="E138" s="47">
        <v>663.93</v>
      </c>
      <c r="F138" s="46">
        <v>83.629000000000005</v>
      </c>
      <c r="G138" s="40">
        <f>F138*D138</f>
        <v>1255.605806</v>
      </c>
      <c r="H138" s="50" t="s">
        <v>1092</v>
      </c>
      <c r="J138" s="40" t="s">
        <v>1069</v>
      </c>
      <c r="K138" s="40">
        <v>0.15</v>
      </c>
      <c r="L138" s="40">
        <v>0</v>
      </c>
      <c r="M138" s="40">
        <v>0.16</v>
      </c>
      <c r="N138" s="40">
        <f t="shared" si="11"/>
        <v>0.28600000000000003</v>
      </c>
      <c r="O138" s="40">
        <f t="shared" si="12"/>
        <v>359.10326051600003</v>
      </c>
      <c r="P138" s="36">
        <f t="shared" si="13"/>
        <v>896.50254548399994</v>
      </c>
    </row>
    <row r="139" spans="1:16" x14ac:dyDescent="0.25">
      <c r="A139" s="4" t="s">
        <v>129</v>
      </c>
      <c r="B139" s="1">
        <v>33265</v>
      </c>
      <c r="C139" s="5" t="s">
        <v>3</v>
      </c>
      <c r="D139" s="7">
        <v>1158.8009999999999</v>
      </c>
      <c r="E139" s="47">
        <v>87765.440000000002</v>
      </c>
      <c r="F139" s="46"/>
      <c r="G139" s="40" t="s">
        <v>954</v>
      </c>
      <c r="P139" s="36">
        <f>E139</f>
        <v>87765.440000000002</v>
      </c>
    </row>
    <row r="140" spans="1:16" x14ac:dyDescent="0.25">
      <c r="A140" s="4" t="s">
        <v>130</v>
      </c>
      <c r="B140" s="1">
        <v>44642</v>
      </c>
      <c r="C140" s="5" t="s">
        <v>3</v>
      </c>
      <c r="D140" s="6">
        <v>248.99</v>
      </c>
      <c r="E140" s="47">
        <v>11494.17</v>
      </c>
      <c r="F140" s="46">
        <v>78</v>
      </c>
      <c r="G140" s="40">
        <f>F140*D140</f>
        <v>19421.22</v>
      </c>
      <c r="H140" s="50" t="s">
        <v>917</v>
      </c>
      <c r="J140" s="40" t="s">
        <v>1208</v>
      </c>
      <c r="K140" s="40">
        <v>0.15</v>
      </c>
      <c r="L140" s="40">
        <v>0</v>
      </c>
      <c r="M140" s="40">
        <v>0.16</v>
      </c>
      <c r="N140" s="40">
        <f t="shared" si="11"/>
        <v>0.28600000000000003</v>
      </c>
      <c r="O140" s="40">
        <f t="shared" si="12"/>
        <v>5554.4689200000012</v>
      </c>
      <c r="P140" s="36">
        <f t="shared" si="13"/>
        <v>13866.75108</v>
      </c>
    </row>
    <row r="141" spans="1:16" x14ac:dyDescent="0.25">
      <c r="A141" s="4" t="s">
        <v>131</v>
      </c>
      <c r="B141" s="1">
        <v>28356</v>
      </c>
      <c r="C141" s="5" t="s">
        <v>3</v>
      </c>
      <c r="D141" s="6">
        <v>131.209</v>
      </c>
      <c r="E141" s="47">
        <v>6004.48</v>
      </c>
      <c r="F141" s="46">
        <v>78.5</v>
      </c>
      <c r="G141" s="40">
        <f>D141*F141</f>
        <v>10299.906500000001</v>
      </c>
      <c r="H141" s="50" t="s">
        <v>920</v>
      </c>
      <c r="J141" s="40" t="s">
        <v>1208</v>
      </c>
      <c r="K141" s="40">
        <v>0.15</v>
      </c>
      <c r="L141" s="40">
        <v>0</v>
      </c>
      <c r="M141" s="40">
        <v>0.16</v>
      </c>
      <c r="N141" s="40">
        <f t="shared" si="11"/>
        <v>0.28600000000000003</v>
      </c>
      <c r="O141" s="40">
        <f t="shared" si="12"/>
        <v>2945.7732590000005</v>
      </c>
      <c r="P141" s="36">
        <f t="shared" si="13"/>
        <v>7354.1332410000005</v>
      </c>
    </row>
    <row r="142" spans="1:16" x14ac:dyDescent="0.25">
      <c r="A142" s="4" t="s">
        <v>132</v>
      </c>
      <c r="B142" s="1">
        <v>22503</v>
      </c>
      <c r="C142" s="5" t="s">
        <v>3</v>
      </c>
      <c r="D142" s="7">
        <v>2864.029</v>
      </c>
      <c r="E142" s="47">
        <v>65781.179999999993</v>
      </c>
      <c r="F142" s="46">
        <v>78.5</v>
      </c>
      <c r="G142" s="40">
        <f>F142*D142</f>
        <v>224826.27650000001</v>
      </c>
      <c r="H142" s="50" t="s">
        <v>921</v>
      </c>
      <c r="J142" s="40" t="s">
        <v>1208</v>
      </c>
      <c r="K142" s="40">
        <v>0.15</v>
      </c>
      <c r="L142" s="40">
        <v>0</v>
      </c>
      <c r="M142" s="40">
        <v>0.16</v>
      </c>
      <c r="N142" s="40">
        <f t="shared" si="11"/>
        <v>0.28600000000000003</v>
      </c>
      <c r="O142" s="40">
        <f t="shared" si="12"/>
        <v>64300.315079000007</v>
      </c>
      <c r="P142" s="36">
        <f t="shared" si="13"/>
        <v>160525.96142100001</v>
      </c>
    </row>
    <row r="143" spans="1:16" x14ac:dyDescent="0.25">
      <c r="A143" s="4" t="s">
        <v>76</v>
      </c>
      <c r="B143" s="1">
        <v>24167</v>
      </c>
      <c r="C143" s="5" t="s">
        <v>3</v>
      </c>
      <c r="D143" s="6">
        <v>139.54900000000001</v>
      </c>
      <c r="E143" s="47">
        <v>6289.8</v>
      </c>
      <c r="F143" s="48">
        <v>79.965000000000003</v>
      </c>
      <c r="G143" s="49">
        <f>D143*F143</f>
        <v>11159.035785000002</v>
      </c>
      <c r="H143" s="50" t="s">
        <v>915</v>
      </c>
      <c r="J143" s="40" t="s">
        <v>1208</v>
      </c>
      <c r="K143" s="40">
        <v>0.15</v>
      </c>
      <c r="L143" s="40">
        <v>0</v>
      </c>
      <c r="M143" s="40">
        <v>0.16</v>
      </c>
      <c r="N143" s="40">
        <f t="shared" si="11"/>
        <v>0.28600000000000003</v>
      </c>
      <c r="O143" s="40">
        <f t="shared" si="12"/>
        <v>3191.484234510001</v>
      </c>
      <c r="P143" s="36">
        <f t="shared" si="13"/>
        <v>7967.5515504900013</v>
      </c>
    </row>
    <row r="144" spans="1:16" x14ac:dyDescent="0.25">
      <c r="A144" s="4" t="s">
        <v>133</v>
      </c>
      <c r="B144" s="1">
        <v>25795</v>
      </c>
      <c r="C144" s="5" t="s">
        <v>3</v>
      </c>
      <c r="D144" s="7">
        <v>5132.3689999999997</v>
      </c>
      <c r="E144" s="47">
        <v>241761.67</v>
      </c>
      <c r="F144" s="46">
        <v>64.989999999999995</v>
      </c>
      <c r="G144" s="40">
        <f>F144*D144</f>
        <v>333552.66130999994</v>
      </c>
      <c r="H144" s="50" t="s">
        <v>922</v>
      </c>
      <c r="J144" s="40" t="s">
        <v>1208</v>
      </c>
      <c r="K144" s="40">
        <v>0.15</v>
      </c>
      <c r="L144" s="40">
        <v>0</v>
      </c>
      <c r="M144" s="40">
        <v>0.16</v>
      </c>
      <c r="N144" s="40">
        <f t="shared" si="11"/>
        <v>0.28600000000000003</v>
      </c>
      <c r="O144" s="40">
        <f t="shared" si="12"/>
        <v>95396.061134659991</v>
      </c>
      <c r="P144" s="36">
        <f t="shared" si="13"/>
        <v>238156.60017533996</v>
      </c>
    </row>
    <row r="145" spans="1:16" x14ac:dyDescent="0.25">
      <c r="A145" s="4" t="s">
        <v>134</v>
      </c>
      <c r="B145" s="1">
        <v>12163</v>
      </c>
      <c r="C145" s="5" t="s">
        <v>3</v>
      </c>
      <c r="D145" s="6">
        <v>780.60799999999995</v>
      </c>
      <c r="E145" s="47">
        <v>43260.49</v>
      </c>
      <c r="F145" s="46">
        <v>78</v>
      </c>
      <c r="G145" s="40">
        <f>F145*D145</f>
        <v>60887.423999999999</v>
      </c>
      <c r="H145" s="50" t="s">
        <v>923</v>
      </c>
      <c r="J145" s="40" t="s">
        <v>1208</v>
      </c>
      <c r="K145" s="40">
        <v>0.15</v>
      </c>
      <c r="L145" s="40">
        <v>0</v>
      </c>
      <c r="M145" s="40">
        <v>0.16</v>
      </c>
      <c r="N145" s="40">
        <f t="shared" si="11"/>
        <v>0.28600000000000003</v>
      </c>
      <c r="O145" s="40">
        <f t="shared" si="12"/>
        <v>17413.803264000002</v>
      </c>
      <c r="P145" s="36">
        <f t="shared" si="13"/>
        <v>43473.620735999997</v>
      </c>
    </row>
    <row r="146" spans="1:16" x14ac:dyDescent="0.25">
      <c r="A146" s="4" t="s">
        <v>78</v>
      </c>
      <c r="B146" s="1">
        <v>25276</v>
      </c>
      <c r="C146" s="5" t="s">
        <v>3</v>
      </c>
      <c r="D146" s="6">
        <v>81</v>
      </c>
      <c r="E146" s="47">
        <v>3435.47</v>
      </c>
      <c r="F146" s="46">
        <v>67.515000000000001</v>
      </c>
      <c r="G146" s="40">
        <f>F146*D146</f>
        <v>5468.7150000000001</v>
      </c>
      <c r="H146" s="50" t="s">
        <v>924</v>
      </c>
      <c r="J146" s="40" t="s">
        <v>1208</v>
      </c>
      <c r="K146" s="40">
        <v>0.15</v>
      </c>
      <c r="L146" s="40">
        <v>0</v>
      </c>
      <c r="M146" s="40">
        <v>0.16</v>
      </c>
      <c r="N146" s="40">
        <f t="shared" si="11"/>
        <v>0.28600000000000003</v>
      </c>
      <c r="O146" s="40">
        <f t="shared" si="12"/>
        <v>1564.0524900000003</v>
      </c>
      <c r="P146" s="36">
        <f t="shared" si="13"/>
        <v>3904.6625100000001</v>
      </c>
    </row>
    <row r="147" spans="1:16" x14ac:dyDescent="0.25">
      <c r="A147" s="4" t="s">
        <v>79</v>
      </c>
      <c r="B147" s="1">
        <v>23919</v>
      </c>
      <c r="C147" s="5" t="s">
        <v>3</v>
      </c>
      <c r="D147" s="6">
        <v>147.286</v>
      </c>
      <c r="E147" s="47">
        <v>5804.54</v>
      </c>
      <c r="F147" s="46">
        <v>67.515000000000001</v>
      </c>
      <c r="G147" s="40">
        <f>F147*D147</f>
        <v>9944.014290000001</v>
      </c>
      <c r="H147" s="50" t="s">
        <v>925</v>
      </c>
      <c r="J147" s="40" t="s">
        <v>1208</v>
      </c>
      <c r="K147" s="40">
        <v>0.15</v>
      </c>
      <c r="L147" s="40">
        <v>0</v>
      </c>
      <c r="M147" s="40">
        <v>0.16</v>
      </c>
      <c r="N147" s="40">
        <f t="shared" si="11"/>
        <v>0.28600000000000003</v>
      </c>
      <c r="O147" s="40">
        <f t="shared" si="12"/>
        <v>2843.9880869400008</v>
      </c>
      <c r="P147" s="36">
        <f t="shared" si="13"/>
        <v>7100.0262030600006</v>
      </c>
    </row>
    <row r="148" spans="1:16" x14ac:dyDescent="0.25">
      <c r="A148" s="4" t="s">
        <v>135</v>
      </c>
      <c r="B148" s="1">
        <v>44638</v>
      </c>
      <c r="C148" s="5" t="s">
        <v>3</v>
      </c>
      <c r="D148" s="6">
        <v>937</v>
      </c>
      <c r="E148" s="47">
        <v>100551.25</v>
      </c>
      <c r="F148" s="46"/>
      <c r="G148" s="40" t="s">
        <v>954</v>
      </c>
      <c r="H148" s="50"/>
      <c r="P148" s="36">
        <f>E148</f>
        <v>100551.25</v>
      </c>
    </row>
    <row r="149" spans="1:16" x14ac:dyDescent="0.25">
      <c r="A149" s="4" t="s">
        <v>136</v>
      </c>
      <c r="B149" s="1">
        <v>44639</v>
      </c>
      <c r="C149" s="5" t="s">
        <v>3</v>
      </c>
      <c r="D149" s="6">
        <v>143</v>
      </c>
      <c r="E149" s="47">
        <v>11664.51</v>
      </c>
      <c r="F149" s="46"/>
      <c r="G149" s="40" t="s">
        <v>954</v>
      </c>
      <c r="P149" s="36">
        <f>E149</f>
        <v>11664.51</v>
      </c>
    </row>
    <row r="150" spans="1:16" x14ac:dyDescent="0.25">
      <c r="A150" s="4" t="s">
        <v>137</v>
      </c>
      <c r="B150" s="1">
        <v>51025</v>
      </c>
      <c r="C150" s="5" t="s">
        <v>3</v>
      </c>
      <c r="D150" s="6">
        <v>150</v>
      </c>
      <c r="E150" s="47"/>
      <c r="F150" s="46"/>
      <c r="G150" s="40" t="s">
        <v>954</v>
      </c>
      <c r="J150" s="40" t="s">
        <v>1208</v>
      </c>
      <c r="P150" s="36">
        <f>D150*10</f>
        <v>1500</v>
      </c>
    </row>
    <row r="151" spans="1:16" x14ac:dyDescent="0.25">
      <c r="A151" s="4" t="s">
        <v>138</v>
      </c>
      <c r="B151" s="1">
        <v>12174</v>
      </c>
      <c r="C151" s="5" t="s">
        <v>3</v>
      </c>
      <c r="D151" s="7">
        <v>3802.44</v>
      </c>
      <c r="E151" s="47">
        <v>172069.66</v>
      </c>
      <c r="F151" s="46"/>
      <c r="G151" s="40" t="s">
        <v>954</v>
      </c>
      <c r="J151" s="40" t="s">
        <v>1208</v>
      </c>
      <c r="P151" s="36">
        <f>E151</f>
        <v>172069.66</v>
      </c>
    </row>
    <row r="152" spans="1:16" x14ac:dyDescent="0.25">
      <c r="A152" s="4" t="s">
        <v>139</v>
      </c>
      <c r="B152" s="1">
        <v>32790</v>
      </c>
      <c r="C152" s="5" t="s">
        <v>3</v>
      </c>
      <c r="D152" s="6">
        <v>812.17600000000004</v>
      </c>
      <c r="E152" s="47">
        <v>36596.400000000001</v>
      </c>
      <c r="F152" s="46">
        <v>78</v>
      </c>
      <c r="G152" s="40">
        <f>F152*D152</f>
        <v>63349.728000000003</v>
      </c>
      <c r="H152" s="50" t="s">
        <v>929</v>
      </c>
      <c r="J152" s="40" t="s">
        <v>1208</v>
      </c>
      <c r="K152" s="40">
        <v>0.15</v>
      </c>
      <c r="L152" s="40">
        <v>0</v>
      </c>
      <c r="M152" s="40">
        <v>0.16</v>
      </c>
      <c r="N152" s="40">
        <f t="shared" si="11"/>
        <v>0.28600000000000003</v>
      </c>
      <c r="O152" s="40">
        <f t="shared" si="12"/>
        <v>18118.022208000002</v>
      </c>
      <c r="P152" s="36">
        <f t="shared" si="13"/>
        <v>45231.705792000001</v>
      </c>
    </row>
    <row r="153" spans="1:16" x14ac:dyDescent="0.25">
      <c r="A153" s="4" t="s">
        <v>140</v>
      </c>
      <c r="B153" s="1">
        <v>25312</v>
      </c>
      <c r="C153" s="5" t="s">
        <v>3</v>
      </c>
      <c r="D153" s="6">
        <v>6.4770000000000003</v>
      </c>
      <c r="E153" s="47">
        <v>300.60000000000002</v>
      </c>
      <c r="F153" s="46">
        <v>78.5</v>
      </c>
      <c r="G153" s="40">
        <f>D153*E153</f>
        <v>1946.9862000000003</v>
      </c>
      <c r="H153" s="50" t="s">
        <v>931</v>
      </c>
      <c r="J153" s="40" t="s">
        <v>1208</v>
      </c>
      <c r="K153" s="40">
        <v>0.15</v>
      </c>
      <c r="L153" s="40">
        <v>0</v>
      </c>
      <c r="M153" s="40">
        <v>0.16</v>
      </c>
      <c r="N153" s="40">
        <f t="shared" si="11"/>
        <v>0.28600000000000003</v>
      </c>
      <c r="O153" s="40">
        <f t="shared" si="12"/>
        <v>556.8380532000001</v>
      </c>
      <c r="P153" s="36">
        <f t="shared" si="13"/>
        <v>1390.1481468000002</v>
      </c>
    </row>
    <row r="154" spans="1:16" x14ac:dyDescent="0.25">
      <c r="A154" s="4" t="s">
        <v>141</v>
      </c>
      <c r="B154" s="1">
        <v>49035</v>
      </c>
      <c r="C154" s="5" t="s">
        <v>3</v>
      </c>
      <c r="D154" s="6">
        <v>530.62400000000002</v>
      </c>
      <c r="E154" s="47">
        <v>24071.759999999998</v>
      </c>
      <c r="F154" s="46">
        <v>79.965000000000003</v>
      </c>
      <c r="G154" s="40">
        <f>F154*D154</f>
        <v>42431.348160000001</v>
      </c>
      <c r="J154" s="40" t="s">
        <v>1208</v>
      </c>
      <c r="K154" s="40">
        <v>0.15</v>
      </c>
      <c r="L154" s="40">
        <v>0</v>
      </c>
      <c r="M154" s="40">
        <v>0.16</v>
      </c>
      <c r="N154" s="40">
        <f t="shared" si="11"/>
        <v>0.28600000000000003</v>
      </c>
      <c r="O154" s="40">
        <f t="shared" si="12"/>
        <v>12135.365573760002</v>
      </c>
      <c r="P154" s="36">
        <f t="shared" si="13"/>
        <v>30295.982586239999</v>
      </c>
    </row>
    <row r="155" spans="1:16" x14ac:dyDescent="0.25">
      <c r="A155" s="4" t="s">
        <v>142</v>
      </c>
      <c r="B155" s="1">
        <v>7905</v>
      </c>
      <c r="C155" s="5" t="s">
        <v>3</v>
      </c>
      <c r="D155" s="6">
        <v>55.76</v>
      </c>
      <c r="E155" s="47">
        <v>2436.4299999999998</v>
      </c>
      <c r="F155" s="46"/>
      <c r="G155" s="40" t="s">
        <v>954</v>
      </c>
      <c r="J155" s="40" t="s">
        <v>1208</v>
      </c>
      <c r="P155" s="36">
        <f>E155</f>
        <v>2436.4299999999998</v>
      </c>
    </row>
    <row r="156" spans="1:16" x14ac:dyDescent="0.25">
      <c r="A156" s="4" t="s">
        <v>143</v>
      </c>
      <c r="B156" s="1">
        <v>44645</v>
      </c>
      <c r="C156" s="5" t="s">
        <v>3</v>
      </c>
      <c r="D156" s="6">
        <v>206</v>
      </c>
      <c r="E156" s="47">
        <v>9313.64</v>
      </c>
      <c r="F156" s="46">
        <v>78</v>
      </c>
      <c r="G156" s="40">
        <f>D156*F156</f>
        <v>16068</v>
      </c>
      <c r="H156" s="50" t="s">
        <v>934</v>
      </c>
      <c r="J156" s="40" t="s">
        <v>1208</v>
      </c>
      <c r="K156" s="40">
        <v>0.15</v>
      </c>
      <c r="L156" s="40">
        <v>0</v>
      </c>
      <c r="M156" s="40">
        <v>0.16</v>
      </c>
      <c r="N156" s="40">
        <f t="shared" si="11"/>
        <v>0.28600000000000003</v>
      </c>
      <c r="O156" s="40">
        <f t="shared" si="12"/>
        <v>4595.4480000000003</v>
      </c>
      <c r="P156" s="36">
        <f t="shared" si="13"/>
        <v>11472.552</v>
      </c>
    </row>
    <row r="157" spans="1:16" x14ac:dyDescent="0.25">
      <c r="A157" s="4" t="s">
        <v>144</v>
      </c>
      <c r="B157" s="1">
        <v>28550</v>
      </c>
      <c r="C157" s="5" t="s">
        <v>3</v>
      </c>
      <c r="D157" s="6">
        <v>482.3</v>
      </c>
      <c r="E157" s="47">
        <v>21805.68</v>
      </c>
      <c r="F157" s="46"/>
      <c r="G157" s="40" t="s">
        <v>954</v>
      </c>
      <c r="J157" s="40" t="s">
        <v>1208</v>
      </c>
      <c r="P157" s="36">
        <f>E157</f>
        <v>21805.68</v>
      </c>
    </row>
    <row r="158" spans="1:16" x14ac:dyDescent="0.25">
      <c r="A158" s="4" t="s">
        <v>145</v>
      </c>
      <c r="B158" s="1">
        <v>43652</v>
      </c>
      <c r="C158" s="5" t="s">
        <v>3</v>
      </c>
      <c r="D158" s="7">
        <v>2540.9699999999998</v>
      </c>
      <c r="E158" s="47">
        <v>113669.55</v>
      </c>
      <c r="F158" s="46">
        <v>64.989999999999995</v>
      </c>
      <c r="G158" s="40">
        <f>D158*F158</f>
        <v>165137.64029999997</v>
      </c>
      <c r="H158" s="50" t="s">
        <v>936</v>
      </c>
      <c r="J158" s="40" t="s">
        <v>1208</v>
      </c>
      <c r="K158" s="40">
        <v>0.15</v>
      </c>
      <c r="L158" s="40">
        <v>0</v>
      </c>
      <c r="M158" s="40">
        <v>0.16</v>
      </c>
      <c r="N158" s="40">
        <f t="shared" si="11"/>
        <v>0.28600000000000003</v>
      </c>
      <c r="O158" s="40">
        <f t="shared" si="12"/>
        <v>47229.365125799995</v>
      </c>
      <c r="P158" s="36">
        <f t="shared" si="13"/>
        <v>117908.27517419998</v>
      </c>
    </row>
    <row r="159" spans="1:16" x14ac:dyDescent="0.25">
      <c r="A159" s="4" t="s">
        <v>146</v>
      </c>
      <c r="B159" s="1">
        <v>44643</v>
      </c>
      <c r="C159" s="5" t="s">
        <v>3</v>
      </c>
      <c r="D159" s="6">
        <v>449.3</v>
      </c>
      <c r="E159" s="47">
        <v>21464.46</v>
      </c>
      <c r="F159" s="46">
        <v>78</v>
      </c>
      <c r="G159" s="40">
        <f>F159*D159</f>
        <v>35045.4</v>
      </c>
      <c r="H159" s="50" t="s">
        <v>938</v>
      </c>
      <c r="J159" s="40" t="s">
        <v>1208</v>
      </c>
      <c r="K159" s="40">
        <v>0.15</v>
      </c>
      <c r="L159" s="40">
        <v>0</v>
      </c>
      <c r="M159" s="40">
        <v>0.16</v>
      </c>
      <c r="N159" s="40">
        <f t="shared" si="11"/>
        <v>0.28600000000000003</v>
      </c>
      <c r="O159" s="40">
        <f t="shared" si="12"/>
        <v>10022.984400000001</v>
      </c>
      <c r="P159" s="36">
        <f t="shared" si="13"/>
        <v>25022.4156</v>
      </c>
    </row>
    <row r="160" spans="1:16" x14ac:dyDescent="0.25">
      <c r="A160" s="4" t="s">
        <v>147</v>
      </c>
      <c r="B160" s="1">
        <v>12712</v>
      </c>
      <c r="C160" s="5" t="s">
        <v>3</v>
      </c>
      <c r="D160" s="7">
        <v>10550.739</v>
      </c>
      <c r="E160" s="47">
        <v>464626.02</v>
      </c>
      <c r="F160" s="46">
        <v>104.73699999999999</v>
      </c>
      <c r="G160" s="40">
        <f>F160*D160</f>
        <v>1105052.750643</v>
      </c>
      <c r="H160" s="50" t="s">
        <v>940</v>
      </c>
      <c r="J160" s="40" t="s">
        <v>1208</v>
      </c>
      <c r="K160" s="40">
        <v>0.15</v>
      </c>
      <c r="L160" s="40">
        <v>0</v>
      </c>
      <c r="M160" s="40">
        <v>0.16</v>
      </c>
      <c r="N160" s="40">
        <f t="shared" si="11"/>
        <v>0.28600000000000003</v>
      </c>
      <c r="O160" s="40">
        <f t="shared" si="12"/>
        <v>316045.08668389806</v>
      </c>
      <c r="P160" s="36">
        <f t="shared" si="13"/>
        <v>789007.66395910201</v>
      </c>
    </row>
    <row r="161" spans="1:16" x14ac:dyDescent="0.25">
      <c r="A161" s="4" t="s">
        <v>148</v>
      </c>
      <c r="B161" s="1">
        <v>27557</v>
      </c>
      <c r="C161" s="5" t="s">
        <v>3</v>
      </c>
      <c r="D161" s="7">
        <v>1475.347</v>
      </c>
      <c r="E161" s="47">
        <v>70286.320000000007</v>
      </c>
      <c r="F161" s="46">
        <v>78</v>
      </c>
      <c r="G161" s="40">
        <f>F161*D161</f>
        <v>115077.06599999999</v>
      </c>
      <c r="H161" s="50" t="s">
        <v>941</v>
      </c>
      <c r="J161" s="40" t="s">
        <v>1208</v>
      </c>
      <c r="K161" s="40">
        <v>0.15</v>
      </c>
      <c r="L161" s="40">
        <v>0</v>
      </c>
      <c r="M161" s="40">
        <v>0.16</v>
      </c>
      <c r="N161" s="40">
        <f t="shared" si="11"/>
        <v>0.28600000000000003</v>
      </c>
      <c r="O161" s="40">
        <f t="shared" si="12"/>
        <v>32912.040875999999</v>
      </c>
      <c r="P161" s="36">
        <f t="shared" si="13"/>
        <v>82165.025123999993</v>
      </c>
    </row>
    <row r="162" spans="1:16" x14ac:dyDescent="0.25">
      <c r="A162" s="4" t="s">
        <v>149</v>
      </c>
      <c r="B162" s="1">
        <v>32783</v>
      </c>
      <c r="C162" s="5" t="s">
        <v>3</v>
      </c>
      <c r="D162" s="6">
        <v>287.767</v>
      </c>
      <c r="E162" s="47">
        <v>15363.1</v>
      </c>
      <c r="F162" s="46">
        <v>78</v>
      </c>
      <c r="G162" s="40">
        <f>D162*F162</f>
        <v>22445.826000000001</v>
      </c>
      <c r="H162" s="50" t="s">
        <v>943</v>
      </c>
      <c r="J162" s="40" t="s">
        <v>1208</v>
      </c>
      <c r="K162" s="40">
        <v>0.15</v>
      </c>
      <c r="L162" s="40">
        <v>0</v>
      </c>
      <c r="M162" s="40">
        <v>0.16</v>
      </c>
      <c r="N162" s="40">
        <f t="shared" si="11"/>
        <v>0.28600000000000003</v>
      </c>
      <c r="O162" s="40">
        <f t="shared" si="12"/>
        <v>6419.5062360000011</v>
      </c>
      <c r="P162" s="36">
        <f t="shared" si="13"/>
        <v>16026.319764</v>
      </c>
    </row>
    <row r="163" spans="1:16" x14ac:dyDescent="0.25">
      <c r="A163" s="4" t="s">
        <v>150</v>
      </c>
      <c r="B163" s="1">
        <v>12169</v>
      </c>
      <c r="C163" s="5" t="s">
        <v>3</v>
      </c>
      <c r="D163" s="6">
        <v>145.88900000000001</v>
      </c>
      <c r="E163" s="47">
        <v>6782.6</v>
      </c>
      <c r="F163" s="46">
        <v>78</v>
      </c>
      <c r="G163" s="40">
        <f>D163*F163</f>
        <v>11379.342000000001</v>
      </c>
      <c r="H163" s="50" t="s">
        <v>944</v>
      </c>
      <c r="J163" s="40" t="s">
        <v>1208</v>
      </c>
      <c r="K163" s="40">
        <v>0.15</v>
      </c>
      <c r="L163" s="40">
        <v>0</v>
      </c>
      <c r="M163" s="40">
        <v>0.16</v>
      </c>
      <c r="N163" s="40">
        <f t="shared" si="11"/>
        <v>0.28600000000000003</v>
      </c>
      <c r="O163" s="40">
        <f t="shared" si="12"/>
        <v>3254.4918120000007</v>
      </c>
      <c r="P163" s="36">
        <f t="shared" si="13"/>
        <v>8124.8501880000003</v>
      </c>
    </row>
    <row r="164" spans="1:16" x14ac:dyDescent="0.25">
      <c r="A164" s="4" t="s">
        <v>151</v>
      </c>
      <c r="B164" s="1">
        <v>32780</v>
      </c>
      <c r="C164" s="5" t="s">
        <v>3</v>
      </c>
      <c r="D164" s="6">
        <v>283.61599999999999</v>
      </c>
      <c r="E164" s="47">
        <v>12866.24</v>
      </c>
      <c r="F164" s="46">
        <v>82.1</v>
      </c>
      <c r="G164" s="40">
        <f>D164*F164</f>
        <v>23284.873599999999</v>
      </c>
      <c r="H164" s="50" t="s">
        <v>945</v>
      </c>
      <c r="J164" s="40" t="s">
        <v>1208</v>
      </c>
      <c r="K164" s="40">
        <v>0.15</v>
      </c>
      <c r="L164" s="40">
        <v>0</v>
      </c>
      <c r="M164" s="40">
        <v>0.16</v>
      </c>
      <c r="N164" s="40">
        <f t="shared" si="11"/>
        <v>0.28600000000000003</v>
      </c>
      <c r="O164" s="40">
        <f t="shared" si="12"/>
        <v>6659.4738496000009</v>
      </c>
      <c r="P164" s="36">
        <f t="shared" si="13"/>
        <v>16625.3997504</v>
      </c>
    </row>
    <row r="165" spans="1:16" x14ac:dyDescent="0.25">
      <c r="A165" s="4" t="s">
        <v>152</v>
      </c>
      <c r="B165" s="1">
        <v>32777</v>
      </c>
      <c r="C165" s="5" t="s">
        <v>3</v>
      </c>
      <c r="D165" s="6">
        <v>367.55</v>
      </c>
      <c r="E165" s="47">
        <v>18188.14</v>
      </c>
      <c r="F165" s="46">
        <v>64.989999999999995</v>
      </c>
      <c r="G165" s="40">
        <f>D165*F165</f>
        <v>23887.074499999999</v>
      </c>
      <c r="H165" s="50" t="s">
        <v>946</v>
      </c>
      <c r="J165" s="40" t="s">
        <v>1208</v>
      </c>
      <c r="K165" s="40">
        <v>0.15</v>
      </c>
      <c r="L165" s="40">
        <v>0</v>
      </c>
      <c r="M165" s="40">
        <v>0.16</v>
      </c>
      <c r="N165" s="40">
        <f t="shared" si="11"/>
        <v>0.28600000000000003</v>
      </c>
      <c r="O165" s="40">
        <f t="shared" si="12"/>
        <v>6831.7033070000007</v>
      </c>
      <c r="P165" s="36">
        <f t="shared" si="13"/>
        <v>17055.371192999999</v>
      </c>
    </row>
    <row r="166" spans="1:16" x14ac:dyDescent="0.25">
      <c r="A166" s="4" t="s">
        <v>153</v>
      </c>
      <c r="B166" s="1">
        <v>44641</v>
      </c>
      <c r="C166" s="5" t="s">
        <v>3</v>
      </c>
      <c r="D166" s="6">
        <v>243</v>
      </c>
      <c r="E166" s="47">
        <v>22078.37</v>
      </c>
      <c r="F166" s="46"/>
      <c r="G166" s="40" t="s">
        <v>954</v>
      </c>
      <c r="P166" s="36">
        <f>E166</f>
        <v>22078.37</v>
      </c>
    </row>
    <row r="167" spans="1:16" x14ac:dyDescent="0.25">
      <c r="A167" s="4" t="s">
        <v>154</v>
      </c>
      <c r="B167" s="1">
        <v>44640</v>
      </c>
      <c r="C167" s="5" t="s">
        <v>3</v>
      </c>
      <c r="D167" s="7">
        <v>1838</v>
      </c>
      <c r="E167" s="47">
        <v>209812.58</v>
      </c>
      <c r="F167" s="46"/>
      <c r="G167" s="40" t="s">
        <v>954</v>
      </c>
      <c r="P167" s="36">
        <f>E167</f>
        <v>209812.58</v>
      </c>
    </row>
    <row r="168" spans="1:16" x14ac:dyDescent="0.25">
      <c r="A168" s="4" t="s">
        <v>155</v>
      </c>
      <c r="B168" s="1">
        <v>26307</v>
      </c>
      <c r="C168" s="5" t="s">
        <v>3</v>
      </c>
      <c r="D168" s="6">
        <v>211.8</v>
      </c>
      <c r="E168" s="47">
        <v>8795.09</v>
      </c>
      <c r="F168" s="46">
        <v>64.8</v>
      </c>
      <c r="G168" s="40">
        <f t="shared" ref="G168:G173" si="14">F168*D168</f>
        <v>13724.64</v>
      </c>
      <c r="H168" s="50" t="s">
        <v>948</v>
      </c>
      <c r="J168" s="40" t="s">
        <v>1208</v>
      </c>
      <c r="K168" s="40">
        <v>0.15</v>
      </c>
      <c r="L168" s="40">
        <v>0</v>
      </c>
      <c r="M168" s="40">
        <v>0.16</v>
      </c>
      <c r="N168" s="40">
        <f t="shared" si="11"/>
        <v>0.28600000000000003</v>
      </c>
      <c r="O168" s="40">
        <f t="shared" si="12"/>
        <v>3925.2470400000002</v>
      </c>
      <c r="P168" s="36">
        <f t="shared" si="13"/>
        <v>9799.3929599999992</v>
      </c>
    </row>
    <row r="169" spans="1:16" x14ac:dyDescent="0.25">
      <c r="A169" s="4" t="s">
        <v>156</v>
      </c>
      <c r="B169" s="1">
        <v>51026</v>
      </c>
      <c r="C169" s="5" t="s">
        <v>3</v>
      </c>
      <c r="D169" s="6">
        <v>501.65899999999999</v>
      </c>
      <c r="E169" s="47">
        <v>22427.18</v>
      </c>
      <c r="F169" s="46">
        <v>78.5</v>
      </c>
      <c r="G169" s="40">
        <f t="shared" si="14"/>
        <v>39380.231500000002</v>
      </c>
      <c r="H169" s="50" t="s">
        <v>949</v>
      </c>
      <c r="J169" s="40" t="s">
        <v>1208</v>
      </c>
      <c r="K169" s="40">
        <v>0.15</v>
      </c>
      <c r="L169" s="40">
        <v>0</v>
      </c>
      <c r="M169" s="40">
        <v>0.16</v>
      </c>
      <c r="N169" s="40">
        <f t="shared" si="11"/>
        <v>0.28600000000000003</v>
      </c>
      <c r="O169" s="40">
        <f t="shared" si="12"/>
        <v>11262.746209000003</v>
      </c>
      <c r="P169" s="36">
        <f t="shared" si="13"/>
        <v>28117.485290999997</v>
      </c>
    </row>
    <row r="170" spans="1:16" x14ac:dyDescent="0.25">
      <c r="A170" s="4" t="s">
        <v>157</v>
      </c>
      <c r="B170" s="1">
        <v>13947</v>
      </c>
      <c r="C170" s="5" t="s">
        <v>3</v>
      </c>
      <c r="D170" s="6">
        <v>78.400000000000006</v>
      </c>
      <c r="E170" s="47">
        <v>3478.61</v>
      </c>
      <c r="F170" s="46">
        <v>64.989999999999995</v>
      </c>
      <c r="G170" s="40">
        <f t="shared" si="14"/>
        <v>5095.2160000000003</v>
      </c>
      <c r="H170" s="50" t="s">
        <v>952</v>
      </c>
      <c r="J170" s="40" t="s">
        <v>1208</v>
      </c>
      <c r="K170" s="40">
        <v>0.15</v>
      </c>
      <c r="L170" s="40">
        <v>0</v>
      </c>
      <c r="M170" s="40">
        <v>0.16</v>
      </c>
      <c r="N170" s="40">
        <f t="shared" si="11"/>
        <v>0.28600000000000003</v>
      </c>
      <c r="O170" s="40">
        <f t="shared" si="12"/>
        <v>1457.2317760000003</v>
      </c>
      <c r="P170" s="36">
        <f t="shared" si="13"/>
        <v>3637.9842239999998</v>
      </c>
    </row>
    <row r="171" spans="1:16" x14ac:dyDescent="0.25">
      <c r="A171" s="4" t="s">
        <v>158</v>
      </c>
      <c r="B171" s="1">
        <v>27512</v>
      </c>
      <c r="C171" s="5" t="s">
        <v>3</v>
      </c>
      <c r="D171" s="6">
        <v>587.923</v>
      </c>
      <c r="E171" s="47">
        <v>26275.5</v>
      </c>
      <c r="F171" s="46">
        <v>78</v>
      </c>
      <c r="G171" s="40">
        <f t="shared" si="14"/>
        <v>45857.993999999999</v>
      </c>
      <c r="H171" s="50" t="s">
        <v>953</v>
      </c>
      <c r="J171" s="40" t="s">
        <v>1208</v>
      </c>
      <c r="K171" s="40">
        <v>0.15</v>
      </c>
      <c r="L171" s="40">
        <v>0</v>
      </c>
      <c r="M171" s="40">
        <v>0.16</v>
      </c>
      <c r="N171" s="40">
        <f t="shared" si="11"/>
        <v>0.28600000000000003</v>
      </c>
      <c r="O171" s="40">
        <f t="shared" si="12"/>
        <v>13115.386284000002</v>
      </c>
      <c r="P171" s="36">
        <f t="shared" si="13"/>
        <v>32742.607715999999</v>
      </c>
    </row>
    <row r="172" spans="1:16" x14ac:dyDescent="0.25">
      <c r="A172" s="4" t="s">
        <v>159</v>
      </c>
      <c r="B172" s="1">
        <v>12181</v>
      </c>
      <c r="C172" s="5" t="s">
        <v>3</v>
      </c>
      <c r="D172" s="6">
        <v>255.482</v>
      </c>
      <c r="E172" s="47">
        <v>11500.45</v>
      </c>
      <c r="F172" s="46">
        <v>81.5</v>
      </c>
      <c r="G172" s="40">
        <f t="shared" si="14"/>
        <v>20821.782999999999</v>
      </c>
      <c r="H172" s="50" t="s">
        <v>955</v>
      </c>
      <c r="J172" s="40" t="s">
        <v>1208</v>
      </c>
      <c r="K172" s="40">
        <v>0.15</v>
      </c>
      <c r="L172" s="40">
        <v>0</v>
      </c>
      <c r="M172" s="40">
        <v>0.16</v>
      </c>
      <c r="N172" s="40">
        <f t="shared" si="11"/>
        <v>0.28600000000000003</v>
      </c>
      <c r="O172" s="40">
        <f t="shared" si="12"/>
        <v>5955.0299380000006</v>
      </c>
      <c r="P172" s="36">
        <f t="shared" si="13"/>
        <v>14866.753062</v>
      </c>
    </row>
    <row r="173" spans="1:16" x14ac:dyDescent="0.25">
      <c r="A173" s="4" t="s">
        <v>160</v>
      </c>
      <c r="B173" s="1">
        <v>32797</v>
      </c>
      <c r="C173" s="5" t="s">
        <v>3</v>
      </c>
      <c r="D173" s="6">
        <v>274.67</v>
      </c>
      <c r="E173" s="47">
        <v>11638.56</v>
      </c>
      <c r="F173" s="46">
        <v>78.5</v>
      </c>
      <c r="G173" s="40">
        <f t="shared" si="14"/>
        <v>21561.595000000001</v>
      </c>
      <c r="H173" s="50" t="s">
        <v>959</v>
      </c>
      <c r="J173" s="40" t="s">
        <v>1208</v>
      </c>
      <c r="K173" s="40">
        <v>0.15</v>
      </c>
      <c r="L173" s="40">
        <v>0</v>
      </c>
      <c r="M173" s="40">
        <v>0.16</v>
      </c>
      <c r="N173" s="40">
        <f t="shared" si="11"/>
        <v>0.28600000000000003</v>
      </c>
      <c r="O173" s="40">
        <f t="shared" si="12"/>
        <v>6166.6161700000011</v>
      </c>
      <c r="P173" s="36">
        <f t="shared" si="13"/>
        <v>15394.97883</v>
      </c>
    </row>
    <row r="174" spans="1:16" ht="22.5" x14ac:dyDescent="0.25">
      <c r="A174" s="4" t="s">
        <v>161</v>
      </c>
      <c r="B174" s="1">
        <v>44884</v>
      </c>
      <c r="C174" s="5" t="s">
        <v>3</v>
      </c>
      <c r="D174" s="6">
        <v>198</v>
      </c>
      <c r="E174" s="47">
        <v>584.9</v>
      </c>
      <c r="F174" s="46"/>
      <c r="G174" s="40" t="s">
        <v>954</v>
      </c>
      <c r="P174" s="36">
        <f>E174</f>
        <v>584.9</v>
      </c>
    </row>
    <row r="175" spans="1:16" ht="22.5" x14ac:dyDescent="0.25">
      <c r="A175" s="4" t="s">
        <v>17</v>
      </c>
      <c r="B175" s="1">
        <v>44883</v>
      </c>
      <c r="C175" s="5" t="s">
        <v>3</v>
      </c>
      <c r="D175" s="6">
        <v>77.986999999999995</v>
      </c>
      <c r="E175" s="47">
        <v>12211.22</v>
      </c>
      <c r="F175" s="46"/>
      <c r="G175" s="40" t="s">
        <v>954</v>
      </c>
      <c r="P175" s="36">
        <f>E175</f>
        <v>12211.22</v>
      </c>
    </row>
    <row r="176" spans="1:16" x14ac:dyDescent="0.25">
      <c r="A176" s="4" t="s">
        <v>162</v>
      </c>
      <c r="B176" s="1">
        <v>12144</v>
      </c>
      <c r="C176" s="5" t="s">
        <v>3</v>
      </c>
      <c r="D176" s="6">
        <v>322.73700000000002</v>
      </c>
      <c r="E176" s="47">
        <v>14640.95</v>
      </c>
      <c r="F176" s="46">
        <v>78</v>
      </c>
      <c r="G176" s="40">
        <f>F176*D176</f>
        <v>25173.486000000001</v>
      </c>
      <c r="H176" s="50" t="s">
        <v>960</v>
      </c>
      <c r="J176" s="40" t="s">
        <v>1208</v>
      </c>
      <c r="K176" s="40">
        <v>0.15</v>
      </c>
      <c r="L176" s="40">
        <v>0</v>
      </c>
      <c r="M176" s="40">
        <v>0.16</v>
      </c>
      <c r="N176" s="40">
        <f t="shared" si="11"/>
        <v>0.28600000000000003</v>
      </c>
      <c r="O176" s="40">
        <f t="shared" si="12"/>
        <v>7199.6169960000007</v>
      </c>
      <c r="P176" s="36">
        <f t="shared" si="13"/>
        <v>17973.869004</v>
      </c>
    </row>
    <row r="177" spans="1:16" x14ac:dyDescent="0.25">
      <c r="A177" s="4" t="s">
        <v>163</v>
      </c>
      <c r="B177" s="1">
        <v>35083</v>
      </c>
      <c r="C177" s="5" t="s">
        <v>3</v>
      </c>
      <c r="D177" s="6">
        <v>57.857999999999997</v>
      </c>
      <c r="E177" s="47">
        <v>2786.24</v>
      </c>
      <c r="F177" s="46">
        <v>78</v>
      </c>
      <c r="G177" s="40">
        <f>D177*F177</f>
        <v>4512.924</v>
      </c>
      <c r="H177" s="50" t="s">
        <v>962</v>
      </c>
      <c r="J177" s="40" t="s">
        <v>1208</v>
      </c>
      <c r="K177" s="40">
        <v>0.15</v>
      </c>
      <c r="L177" s="40">
        <v>0</v>
      </c>
      <c r="M177" s="40">
        <v>0.16</v>
      </c>
      <c r="N177" s="40">
        <f t="shared" si="11"/>
        <v>0.28600000000000003</v>
      </c>
      <c r="O177" s="40">
        <f t="shared" si="12"/>
        <v>1290.6962640000002</v>
      </c>
      <c r="P177" s="36">
        <f t="shared" si="13"/>
        <v>3222.2277359999998</v>
      </c>
    </row>
    <row r="178" spans="1:16" x14ac:dyDescent="0.25">
      <c r="A178" s="4" t="s">
        <v>164</v>
      </c>
      <c r="B178" s="1">
        <v>32851</v>
      </c>
      <c r="C178" s="5" t="s">
        <v>3</v>
      </c>
      <c r="D178" s="7">
        <v>4026.57</v>
      </c>
      <c r="E178" s="47">
        <v>198006.38</v>
      </c>
      <c r="F178" s="46">
        <v>78</v>
      </c>
      <c r="G178" s="40">
        <f>F178*D178</f>
        <v>314072.46000000002</v>
      </c>
      <c r="H178" s="50" t="s">
        <v>963</v>
      </c>
      <c r="J178" s="40" t="s">
        <v>1208</v>
      </c>
      <c r="K178" s="40">
        <v>0.15</v>
      </c>
      <c r="L178" s="40">
        <v>0</v>
      </c>
      <c r="M178" s="40">
        <v>0.16</v>
      </c>
      <c r="N178" s="40">
        <f t="shared" si="11"/>
        <v>0.28600000000000003</v>
      </c>
      <c r="O178" s="40">
        <f t="shared" si="12"/>
        <v>89824.723560000013</v>
      </c>
      <c r="P178" s="36">
        <f t="shared" si="13"/>
        <v>224247.73644000001</v>
      </c>
    </row>
    <row r="179" spans="1:16" x14ac:dyDescent="0.25">
      <c r="A179" s="4" t="s">
        <v>165</v>
      </c>
      <c r="B179" s="1">
        <v>7913</v>
      </c>
      <c r="C179" s="5" t="s">
        <v>3</v>
      </c>
      <c r="D179" s="7">
        <v>1415.95</v>
      </c>
      <c r="E179" s="47">
        <v>42116.62</v>
      </c>
      <c r="F179" s="46">
        <v>78</v>
      </c>
      <c r="G179" s="40">
        <f>F179*D179</f>
        <v>110444.1</v>
      </c>
      <c r="H179" s="50" t="s">
        <v>970</v>
      </c>
      <c r="J179" s="40" t="s">
        <v>1208</v>
      </c>
      <c r="K179" s="40">
        <v>0.15</v>
      </c>
      <c r="L179" s="40">
        <v>0</v>
      </c>
      <c r="M179" s="40">
        <v>0.16</v>
      </c>
      <c r="N179" s="40">
        <f t="shared" si="11"/>
        <v>0.28600000000000003</v>
      </c>
      <c r="O179" s="40">
        <f t="shared" si="12"/>
        <v>31587.012600000005</v>
      </c>
      <c r="P179" s="36">
        <f t="shared" si="13"/>
        <v>78857.087400000004</v>
      </c>
    </row>
    <row r="180" spans="1:16" x14ac:dyDescent="0.25">
      <c r="A180" s="4" t="s">
        <v>166</v>
      </c>
      <c r="B180" s="1">
        <v>32802</v>
      </c>
      <c r="C180" s="5" t="s">
        <v>3</v>
      </c>
      <c r="D180" s="7">
        <v>1867.5239999999999</v>
      </c>
      <c r="E180" s="47">
        <v>89142.74</v>
      </c>
      <c r="F180" s="46">
        <v>79.965000000000003</v>
      </c>
      <c r="G180" s="40">
        <f>F180*D180</f>
        <v>149336.55666</v>
      </c>
      <c r="H180" s="50" t="s">
        <v>974</v>
      </c>
      <c r="J180" s="40" t="s">
        <v>1208</v>
      </c>
      <c r="K180" s="40">
        <v>0.15</v>
      </c>
      <c r="L180" s="40">
        <v>0</v>
      </c>
      <c r="M180" s="40">
        <v>0.16</v>
      </c>
      <c r="N180" s="40">
        <f t="shared" si="11"/>
        <v>0.28600000000000003</v>
      </c>
      <c r="O180" s="40">
        <f t="shared" si="12"/>
        <v>42710.255204760004</v>
      </c>
      <c r="P180" s="36">
        <f t="shared" si="13"/>
        <v>106626.30145524</v>
      </c>
    </row>
    <row r="181" spans="1:16" ht="22.5" x14ac:dyDescent="0.25">
      <c r="A181" s="4" t="s">
        <v>167</v>
      </c>
      <c r="B181" s="1">
        <v>46928</v>
      </c>
      <c r="C181" s="5" t="s">
        <v>3</v>
      </c>
      <c r="D181" s="6">
        <v>251.375</v>
      </c>
      <c r="E181" s="47"/>
      <c r="F181" s="46"/>
      <c r="G181" s="40" t="s">
        <v>954</v>
      </c>
      <c r="P181" s="36">
        <f>D181*10</f>
        <v>2513.75</v>
      </c>
    </row>
    <row r="182" spans="1:16" ht="22.5" x14ac:dyDescent="0.25">
      <c r="A182" s="4" t="s">
        <v>168</v>
      </c>
      <c r="B182" s="1">
        <v>14051</v>
      </c>
      <c r="C182" s="5" t="s">
        <v>3</v>
      </c>
      <c r="D182" s="6">
        <v>194.89699999999999</v>
      </c>
      <c r="E182" s="47">
        <v>1563.97</v>
      </c>
      <c r="F182" s="46"/>
      <c r="G182" s="40" t="s">
        <v>954</v>
      </c>
      <c r="P182" s="36">
        <f>E182</f>
        <v>1563.97</v>
      </c>
    </row>
    <row r="183" spans="1:16" ht="22.5" x14ac:dyDescent="0.25">
      <c r="A183" s="4" t="s">
        <v>169</v>
      </c>
      <c r="B183" s="1">
        <v>46929</v>
      </c>
      <c r="C183" s="5" t="s">
        <v>3</v>
      </c>
      <c r="D183" s="6">
        <v>25.12</v>
      </c>
      <c r="E183" s="47">
        <v>6926.36</v>
      </c>
      <c r="F183" s="46"/>
      <c r="G183" s="40" t="s">
        <v>954</v>
      </c>
      <c r="P183" s="36">
        <f>E183</f>
        <v>6926.36</v>
      </c>
    </row>
    <row r="184" spans="1:16" x14ac:dyDescent="0.25">
      <c r="A184" s="4" t="s">
        <v>91</v>
      </c>
      <c r="B184" s="1">
        <v>49039</v>
      </c>
      <c r="C184" s="5" t="s">
        <v>3</v>
      </c>
      <c r="D184" s="6">
        <v>437.12099999999998</v>
      </c>
      <c r="E184" s="47">
        <v>23765.72</v>
      </c>
      <c r="F184" s="46">
        <v>79.965000000000003</v>
      </c>
      <c r="G184" s="40">
        <f>D184*F184</f>
        <v>34954.380765000002</v>
      </c>
      <c r="H184" s="50" t="s">
        <v>978</v>
      </c>
      <c r="J184" s="40" t="s">
        <v>1208</v>
      </c>
      <c r="K184" s="40">
        <v>0.15</v>
      </c>
      <c r="L184" s="40">
        <v>0</v>
      </c>
      <c r="M184" s="40">
        <v>0.16</v>
      </c>
      <c r="N184" s="40">
        <f t="shared" si="11"/>
        <v>0.28600000000000003</v>
      </c>
      <c r="O184" s="40">
        <f t="shared" si="12"/>
        <v>9996.9528987900012</v>
      </c>
      <c r="P184" s="36">
        <f t="shared" si="13"/>
        <v>24957.427866210001</v>
      </c>
    </row>
    <row r="185" spans="1:16" ht="22.5" x14ac:dyDescent="0.25">
      <c r="A185" s="4" t="s">
        <v>170</v>
      </c>
      <c r="B185" s="1">
        <v>44636</v>
      </c>
      <c r="C185" s="5" t="s">
        <v>3</v>
      </c>
      <c r="D185" s="6">
        <v>332</v>
      </c>
      <c r="E185" s="47">
        <v>60965.16</v>
      </c>
      <c r="F185" s="46"/>
      <c r="G185" s="40" t="s">
        <v>954</v>
      </c>
      <c r="P185" s="36">
        <f>E185</f>
        <v>60965.16</v>
      </c>
    </row>
    <row r="186" spans="1:16" ht="22.5" x14ac:dyDescent="0.25">
      <c r="A186" s="4" t="s">
        <v>171</v>
      </c>
      <c r="B186" s="1">
        <v>44886</v>
      </c>
      <c r="C186" s="5" t="s">
        <v>3</v>
      </c>
      <c r="D186" s="6">
        <v>419.81799999999998</v>
      </c>
      <c r="E186" s="47">
        <v>23287.81</v>
      </c>
      <c r="F186" s="46"/>
      <c r="G186" s="40" t="s">
        <v>954</v>
      </c>
      <c r="P186" s="36">
        <f>E186</f>
        <v>23287.81</v>
      </c>
    </row>
    <row r="187" spans="1:16" x14ac:dyDescent="0.25">
      <c r="A187" s="4" t="s">
        <v>172</v>
      </c>
      <c r="B187" s="1">
        <v>32866</v>
      </c>
      <c r="C187" s="5" t="s">
        <v>3</v>
      </c>
      <c r="D187" s="7">
        <v>1635</v>
      </c>
      <c r="E187" s="47">
        <v>88206.86</v>
      </c>
      <c r="F187" s="46">
        <v>79.965000000000003</v>
      </c>
      <c r="G187" s="40">
        <f t="shared" ref="G187:G198" si="15">F187*D187</f>
        <v>130742.77500000001</v>
      </c>
      <c r="H187" s="50" t="s">
        <v>992</v>
      </c>
      <c r="J187" s="40" t="s">
        <v>1208</v>
      </c>
      <c r="K187" s="40">
        <v>0.15</v>
      </c>
      <c r="L187" s="40">
        <v>0</v>
      </c>
      <c r="M187" s="40">
        <v>0.16</v>
      </c>
      <c r="N187" s="40">
        <f t="shared" si="11"/>
        <v>0.28600000000000003</v>
      </c>
      <c r="O187" s="40">
        <f t="shared" si="12"/>
        <v>37392.433650000006</v>
      </c>
      <c r="P187" s="36">
        <f t="shared" si="13"/>
        <v>93350.341350000002</v>
      </c>
    </row>
    <row r="188" spans="1:16" x14ac:dyDescent="0.25">
      <c r="A188" s="4" t="s">
        <v>173</v>
      </c>
      <c r="B188" s="1">
        <v>44648</v>
      </c>
      <c r="C188" s="5" t="s">
        <v>3</v>
      </c>
      <c r="D188" s="6">
        <v>64</v>
      </c>
      <c r="E188" s="47">
        <v>3435.93</v>
      </c>
      <c r="F188" s="46">
        <v>98.65</v>
      </c>
      <c r="G188" s="40">
        <f t="shared" si="15"/>
        <v>6313.6</v>
      </c>
      <c r="H188" s="50" t="s">
        <v>997</v>
      </c>
      <c r="J188" s="40" t="s">
        <v>1208</v>
      </c>
      <c r="K188" s="40">
        <v>0.15</v>
      </c>
      <c r="L188" s="40">
        <v>0</v>
      </c>
      <c r="M188" s="40">
        <v>0.16</v>
      </c>
      <c r="N188" s="40">
        <f t="shared" si="11"/>
        <v>0.28600000000000003</v>
      </c>
      <c r="O188" s="40">
        <f t="shared" si="12"/>
        <v>1805.6896000000004</v>
      </c>
      <c r="P188" s="36">
        <f t="shared" si="13"/>
        <v>4507.9103999999998</v>
      </c>
    </row>
    <row r="189" spans="1:16" x14ac:dyDescent="0.25">
      <c r="A189" s="4" t="s">
        <v>174</v>
      </c>
      <c r="B189" s="1">
        <v>25511</v>
      </c>
      <c r="C189" s="5" t="s">
        <v>3</v>
      </c>
      <c r="D189" s="6">
        <v>268.45999999999998</v>
      </c>
      <c r="E189" s="47">
        <v>23143.18</v>
      </c>
      <c r="F189" s="46">
        <v>67.515000000000001</v>
      </c>
      <c r="G189" s="40">
        <f t="shared" si="15"/>
        <v>18125.0769</v>
      </c>
      <c r="H189" s="50" t="s">
        <v>998</v>
      </c>
      <c r="J189" s="40" t="s">
        <v>1208</v>
      </c>
      <c r="K189" s="40">
        <v>0.15</v>
      </c>
      <c r="L189" s="40">
        <v>0</v>
      </c>
      <c r="M189" s="40">
        <v>0.16</v>
      </c>
      <c r="N189" s="40">
        <f t="shared" si="11"/>
        <v>0.28600000000000003</v>
      </c>
      <c r="O189" s="40">
        <f t="shared" si="12"/>
        <v>5183.7719934000006</v>
      </c>
      <c r="P189" s="36">
        <f t="shared" si="13"/>
        <v>12941.304906599999</v>
      </c>
    </row>
    <row r="190" spans="1:16" x14ac:dyDescent="0.25">
      <c r="A190" s="4" t="s">
        <v>175</v>
      </c>
      <c r="B190" s="1">
        <v>23155</v>
      </c>
      <c r="C190" s="5" t="s">
        <v>3</v>
      </c>
      <c r="D190" s="6">
        <v>117</v>
      </c>
      <c r="E190" s="47">
        <v>5430.31</v>
      </c>
      <c r="F190" s="46">
        <v>78.5</v>
      </c>
      <c r="G190" s="40">
        <f t="shared" si="15"/>
        <v>9184.5</v>
      </c>
      <c r="H190" s="50" t="s">
        <v>1001</v>
      </c>
      <c r="J190" s="40" t="s">
        <v>1208</v>
      </c>
      <c r="K190" s="40">
        <v>0.15</v>
      </c>
      <c r="L190" s="40">
        <v>0</v>
      </c>
      <c r="M190" s="40">
        <v>0.16</v>
      </c>
      <c r="N190" s="40">
        <f t="shared" si="11"/>
        <v>0.28600000000000003</v>
      </c>
      <c r="O190" s="40">
        <f t="shared" si="12"/>
        <v>2626.7670000000003</v>
      </c>
      <c r="P190" s="36">
        <f t="shared" si="13"/>
        <v>6557.7330000000002</v>
      </c>
    </row>
    <row r="191" spans="1:16" x14ac:dyDescent="0.25">
      <c r="A191" s="4" t="s">
        <v>176</v>
      </c>
      <c r="B191" s="1">
        <v>24425</v>
      </c>
      <c r="C191" s="5" t="s">
        <v>3</v>
      </c>
      <c r="D191" s="6">
        <v>53</v>
      </c>
      <c r="E191" s="47">
        <v>1697.8</v>
      </c>
      <c r="F191" s="46">
        <v>81.17</v>
      </c>
      <c r="G191" s="40">
        <f t="shared" si="15"/>
        <v>4302.01</v>
      </c>
      <c r="H191" s="50" t="s">
        <v>1003</v>
      </c>
      <c r="J191" s="40" t="s">
        <v>1208</v>
      </c>
      <c r="K191" s="40">
        <v>0.15</v>
      </c>
      <c r="L191" s="40">
        <v>0</v>
      </c>
      <c r="M191" s="40">
        <v>0.16</v>
      </c>
      <c r="N191" s="40">
        <f t="shared" si="11"/>
        <v>0.28600000000000003</v>
      </c>
      <c r="O191" s="40">
        <f t="shared" si="12"/>
        <v>1230.3748600000001</v>
      </c>
      <c r="P191" s="36">
        <f t="shared" si="13"/>
        <v>3071.6351400000003</v>
      </c>
    </row>
    <row r="192" spans="1:16" x14ac:dyDescent="0.25">
      <c r="A192" s="4" t="s">
        <v>92</v>
      </c>
      <c r="B192" s="1">
        <v>27201</v>
      </c>
      <c r="C192" s="5" t="s">
        <v>3</v>
      </c>
      <c r="D192" s="7">
        <v>1502.2550000000001</v>
      </c>
      <c r="E192" s="47"/>
      <c r="F192" s="46">
        <v>79.965000000000003</v>
      </c>
      <c r="G192" s="40">
        <f t="shared" si="15"/>
        <v>120127.82107500001</v>
      </c>
      <c r="H192" s="50" t="s">
        <v>1004</v>
      </c>
      <c r="J192" s="40" t="s">
        <v>1208</v>
      </c>
      <c r="K192" s="40">
        <v>0.15</v>
      </c>
      <c r="L192" s="40">
        <v>0</v>
      </c>
      <c r="M192" s="40">
        <v>0.16</v>
      </c>
      <c r="N192" s="40">
        <f t="shared" si="11"/>
        <v>0.28600000000000003</v>
      </c>
      <c r="O192" s="40">
        <f t="shared" si="12"/>
        <v>34356.556827450011</v>
      </c>
      <c r="P192" s="36">
        <f t="shared" si="13"/>
        <v>85771.264247550003</v>
      </c>
    </row>
    <row r="193" spans="1:16" x14ac:dyDescent="0.25">
      <c r="A193" s="4" t="s">
        <v>177</v>
      </c>
      <c r="B193" s="1">
        <v>21709</v>
      </c>
      <c r="C193" s="5" t="s">
        <v>3</v>
      </c>
      <c r="D193" s="6">
        <v>41.488999999999997</v>
      </c>
      <c r="E193" s="47">
        <v>2049.75</v>
      </c>
      <c r="F193" s="46">
        <v>59.447000000000003</v>
      </c>
      <c r="G193" s="40">
        <f t="shared" si="15"/>
        <v>2466.3965829999997</v>
      </c>
      <c r="H193" s="50" t="s">
        <v>1005</v>
      </c>
      <c r="J193" s="40" t="s">
        <v>1208</v>
      </c>
      <c r="K193" s="40">
        <v>0.15</v>
      </c>
      <c r="L193" s="40">
        <v>0</v>
      </c>
      <c r="M193" s="40">
        <v>0.16</v>
      </c>
      <c r="N193" s="40">
        <f t="shared" si="11"/>
        <v>0.28600000000000003</v>
      </c>
      <c r="O193" s="40">
        <f t="shared" si="12"/>
        <v>705.38942273800001</v>
      </c>
      <c r="P193" s="36">
        <f t="shared" si="13"/>
        <v>1761.0071602619996</v>
      </c>
    </row>
    <row r="194" spans="1:16" x14ac:dyDescent="0.25">
      <c r="A194" s="4" t="s">
        <v>178</v>
      </c>
      <c r="B194" s="1">
        <v>28352</v>
      </c>
      <c r="C194" s="5" t="s">
        <v>3</v>
      </c>
      <c r="D194" s="6">
        <v>309.13600000000002</v>
      </c>
      <c r="E194" s="47">
        <v>15057.14</v>
      </c>
      <c r="F194" s="46">
        <v>79.965000000000003</v>
      </c>
      <c r="G194" s="40">
        <f t="shared" si="15"/>
        <v>24720.060240000003</v>
      </c>
      <c r="H194" s="50" t="s">
        <v>1006</v>
      </c>
      <c r="J194" s="40" t="s">
        <v>1208</v>
      </c>
      <c r="K194" s="40">
        <v>0.15</v>
      </c>
      <c r="L194" s="40">
        <v>0</v>
      </c>
      <c r="M194" s="40">
        <v>0.16</v>
      </c>
      <c r="N194" s="40">
        <f t="shared" si="11"/>
        <v>0.28600000000000003</v>
      </c>
      <c r="O194" s="40">
        <f t="shared" si="12"/>
        <v>7069.9372286400012</v>
      </c>
      <c r="P194" s="36">
        <f t="shared" si="13"/>
        <v>17650.123011360003</v>
      </c>
    </row>
    <row r="195" spans="1:16" x14ac:dyDescent="0.25">
      <c r="A195" s="4" t="s">
        <v>179</v>
      </c>
      <c r="B195" s="1">
        <v>26927</v>
      </c>
      <c r="C195" s="5" t="s">
        <v>3</v>
      </c>
      <c r="D195" s="6">
        <v>7.2329999999999997</v>
      </c>
      <c r="E195" s="47">
        <v>316.05</v>
      </c>
      <c r="F195" s="46">
        <v>64.989999999999995</v>
      </c>
      <c r="G195" s="40">
        <f t="shared" si="15"/>
        <v>470.07266999999996</v>
      </c>
      <c r="H195" s="50" t="s">
        <v>1007</v>
      </c>
      <c r="J195" s="40" t="s">
        <v>1208</v>
      </c>
      <c r="K195" s="40">
        <v>0.15</v>
      </c>
      <c r="L195" s="40">
        <v>0</v>
      </c>
      <c r="M195" s="40">
        <v>0.16</v>
      </c>
      <c r="N195" s="40">
        <f t="shared" si="11"/>
        <v>0.28600000000000003</v>
      </c>
      <c r="O195" s="40">
        <f t="shared" si="12"/>
        <v>134.44078361999999</v>
      </c>
      <c r="P195" s="36">
        <f t="shared" si="13"/>
        <v>335.63188637999997</v>
      </c>
    </row>
    <row r="196" spans="1:16" x14ac:dyDescent="0.25">
      <c r="A196" s="4" t="s">
        <v>180</v>
      </c>
      <c r="B196" s="1">
        <v>34040</v>
      </c>
      <c r="C196" s="5" t="s">
        <v>3</v>
      </c>
      <c r="D196" s="6">
        <v>2</v>
      </c>
      <c r="E196" s="47">
        <v>89.72</v>
      </c>
      <c r="F196" s="46">
        <v>79.965000000000003</v>
      </c>
      <c r="G196" s="40">
        <f t="shared" si="15"/>
        <v>159.93</v>
      </c>
      <c r="H196" s="50" t="s">
        <v>1008</v>
      </c>
      <c r="J196" s="40" t="s">
        <v>1208</v>
      </c>
      <c r="K196" s="40">
        <v>0.15</v>
      </c>
      <c r="L196" s="40">
        <v>0</v>
      </c>
      <c r="M196" s="40">
        <v>0.16</v>
      </c>
      <c r="N196" s="40">
        <f t="shared" ref="N196:N257" si="16">1-((1-K196)*(1-L196)*(1-M196))</f>
        <v>0.28600000000000003</v>
      </c>
      <c r="O196" s="40">
        <f t="shared" ref="O196:O257" si="17">G196*N196</f>
        <v>45.73998000000001</v>
      </c>
      <c r="P196" s="36">
        <f t="shared" si="13"/>
        <v>114.19002</v>
      </c>
    </row>
    <row r="197" spans="1:16" x14ac:dyDescent="0.25">
      <c r="A197" s="4" t="s">
        <v>181</v>
      </c>
      <c r="B197" s="1">
        <v>35086</v>
      </c>
      <c r="C197" s="5" t="s">
        <v>3</v>
      </c>
      <c r="D197" s="6">
        <v>92.93</v>
      </c>
      <c r="E197" s="47">
        <v>4143.2</v>
      </c>
      <c r="F197" s="46">
        <v>78</v>
      </c>
      <c r="G197" s="40">
        <f t="shared" si="15"/>
        <v>7248.5400000000009</v>
      </c>
      <c r="H197" s="50" t="s">
        <v>1009</v>
      </c>
      <c r="J197" s="40" t="s">
        <v>1208</v>
      </c>
      <c r="K197" s="40">
        <v>0.15</v>
      </c>
      <c r="L197" s="40">
        <v>0</v>
      </c>
      <c r="M197" s="40">
        <v>0.16</v>
      </c>
      <c r="N197" s="40">
        <f t="shared" si="16"/>
        <v>0.28600000000000003</v>
      </c>
      <c r="O197" s="40">
        <f t="shared" si="17"/>
        <v>2073.0824400000006</v>
      </c>
      <c r="P197" s="36">
        <f t="shared" ref="P197:P257" si="18">G197-O197</f>
        <v>5175.4575600000007</v>
      </c>
    </row>
    <row r="198" spans="1:16" x14ac:dyDescent="0.25">
      <c r="A198" s="4" t="s">
        <v>182</v>
      </c>
      <c r="B198" s="1">
        <v>33320</v>
      </c>
      <c r="C198" s="5" t="s">
        <v>3</v>
      </c>
      <c r="D198" s="6">
        <v>90</v>
      </c>
      <c r="E198" s="47">
        <v>3932.54</v>
      </c>
      <c r="F198" s="46">
        <v>129.608</v>
      </c>
      <c r="G198" s="40">
        <f t="shared" si="15"/>
        <v>11664.720000000001</v>
      </c>
      <c r="H198" s="50" t="s">
        <v>1010</v>
      </c>
      <c r="J198" s="40" t="s">
        <v>1208</v>
      </c>
      <c r="K198" s="40">
        <v>0.15</v>
      </c>
      <c r="L198" s="40">
        <v>0</v>
      </c>
      <c r="M198" s="40">
        <v>0.16</v>
      </c>
      <c r="N198" s="40">
        <f t="shared" si="16"/>
        <v>0.28600000000000003</v>
      </c>
      <c r="O198" s="40">
        <f t="shared" si="17"/>
        <v>3336.1099200000008</v>
      </c>
      <c r="P198" s="36">
        <f t="shared" si="18"/>
        <v>8328.6100800000004</v>
      </c>
    </row>
    <row r="199" spans="1:16" ht="22.5" x14ac:dyDescent="0.25">
      <c r="A199" s="4" t="s">
        <v>183</v>
      </c>
      <c r="B199" s="1">
        <v>44797</v>
      </c>
      <c r="C199" s="5" t="s">
        <v>3</v>
      </c>
      <c r="D199" s="6">
        <v>625.20000000000005</v>
      </c>
      <c r="E199" s="47">
        <v>891.23</v>
      </c>
      <c r="F199" s="46"/>
      <c r="G199" s="40" t="s">
        <v>954</v>
      </c>
      <c r="P199" s="36">
        <f>E199</f>
        <v>891.23</v>
      </c>
    </row>
    <row r="200" spans="1:16" ht="22.5" x14ac:dyDescent="0.25">
      <c r="A200" s="4" t="s">
        <v>184</v>
      </c>
      <c r="B200" s="1">
        <v>46927</v>
      </c>
      <c r="C200" s="5" t="s">
        <v>3</v>
      </c>
      <c r="D200" s="6">
        <v>617</v>
      </c>
      <c r="E200" s="47">
        <v>115744.04</v>
      </c>
      <c r="F200" s="46"/>
      <c r="G200" s="40" t="s">
        <v>954</v>
      </c>
      <c r="P200" s="36">
        <f>E200</f>
        <v>115744.04</v>
      </c>
    </row>
    <row r="201" spans="1:16" x14ac:dyDescent="0.25">
      <c r="A201" s="4" t="s">
        <v>185</v>
      </c>
      <c r="B201" s="1">
        <v>2427</v>
      </c>
      <c r="C201" s="5" t="s">
        <v>3</v>
      </c>
      <c r="D201" s="6">
        <v>519.82399999999996</v>
      </c>
      <c r="E201" s="47">
        <v>23019.46</v>
      </c>
      <c r="F201" s="46">
        <v>79.965000000000003</v>
      </c>
      <c r="G201" s="40">
        <f t="shared" ref="G201:G206" si="19">F201*D201</f>
        <v>41567.726159999998</v>
      </c>
      <c r="H201" s="50" t="s">
        <v>1012</v>
      </c>
      <c r="J201" s="40" t="s">
        <v>1208</v>
      </c>
      <c r="K201" s="40">
        <v>0.15</v>
      </c>
      <c r="L201" s="40">
        <v>0</v>
      </c>
      <c r="M201" s="40">
        <v>0.16</v>
      </c>
      <c r="N201" s="40">
        <f t="shared" si="16"/>
        <v>0.28600000000000003</v>
      </c>
      <c r="O201" s="40">
        <f t="shared" si="17"/>
        <v>11888.369681760001</v>
      </c>
      <c r="P201" s="36">
        <f t="shared" si="18"/>
        <v>29679.356478239999</v>
      </c>
    </row>
    <row r="202" spans="1:16" x14ac:dyDescent="0.25">
      <c r="A202" s="4" t="s">
        <v>186</v>
      </c>
      <c r="B202" s="1">
        <v>26314</v>
      </c>
      <c r="C202" s="5" t="s">
        <v>3</v>
      </c>
      <c r="D202" s="6">
        <v>206</v>
      </c>
      <c r="E202" s="47">
        <v>14249.35</v>
      </c>
      <c r="F202" s="46">
        <v>79.965000000000003</v>
      </c>
      <c r="G202" s="40">
        <f t="shared" si="19"/>
        <v>16472.79</v>
      </c>
      <c r="H202" s="50" t="s">
        <v>1013</v>
      </c>
      <c r="J202" s="40" t="s">
        <v>1208</v>
      </c>
      <c r="K202" s="40">
        <v>0.15</v>
      </c>
      <c r="L202" s="40">
        <v>0</v>
      </c>
      <c r="M202" s="40">
        <v>0.16</v>
      </c>
      <c r="N202" s="40">
        <f t="shared" si="16"/>
        <v>0.28600000000000003</v>
      </c>
      <c r="O202" s="40">
        <f t="shared" si="17"/>
        <v>4711.2179400000005</v>
      </c>
      <c r="P202" s="36">
        <f t="shared" si="18"/>
        <v>11761.57206</v>
      </c>
    </row>
    <row r="203" spans="1:16" x14ac:dyDescent="0.25">
      <c r="A203" s="4" t="s">
        <v>187</v>
      </c>
      <c r="B203" s="1">
        <v>11996</v>
      </c>
      <c r="C203" s="5" t="s">
        <v>3</v>
      </c>
      <c r="D203" s="6">
        <v>159.4</v>
      </c>
      <c r="E203" s="47">
        <v>7363.47</v>
      </c>
      <c r="F203" s="46">
        <v>89.688000000000002</v>
      </c>
      <c r="G203" s="40">
        <f t="shared" si="19"/>
        <v>14296.2672</v>
      </c>
      <c r="H203" s="50" t="s">
        <v>1015</v>
      </c>
      <c r="J203" s="40" t="s">
        <v>1208</v>
      </c>
      <c r="K203" s="40">
        <v>0.15</v>
      </c>
      <c r="L203" s="40">
        <v>0</v>
      </c>
      <c r="M203" s="40">
        <v>0.16</v>
      </c>
      <c r="N203" s="40">
        <f t="shared" si="16"/>
        <v>0.28600000000000003</v>
      </c>
      <c r="O203" s="40">
        <f t="shared" si="17"/>
        <v>4088.7324192000005</v>
      </c>
      <c r="P203" s="36">
        <f t="shared" si="18"/>
        <v>10207.534780800001</v>
      </c>
    </row>
    <row r="204" spans="1:16" x14ac:dyDescent="0.25">
      <c r="A204" s="4" t="s">
        <v>188</v>
      </c>
      <c r="B204" s="1">
        <v>25333</v>
      </c>
      <c r="C204" s="5" t="s">
        <v>3</v>
      </c>
      <c r="D204" s="7">
        <v>2087.6419999999998</v>
      </c>
      <c r="E204" s="47">
        <v>97602.240000000005</v>
      </c>
      <c r="F204" s="46">
        <v>79.965000000000003</v>
      </c>
      <c r="G204" s="40">
        <f t="shared" si="19"/>
        <v>166938.29253000001</v>
      </c>
      <c r="H204" s="50" t="s">
        <v>1019</v>
      </c>
      <c r="J204" s="40" t="s">
        <v>1208</v>
      </c>
      <c r="K204" s="40">
        <v>0.15</v>
      </c>
      <c r="L204" s="40">
        <v>0</v>
      </c>
      <c r="M204" s="40">
        <v>0.16</v>
      </c>
      <c r="N204" s="40">
        <f t="shared" si="16"/>
        <v>0.28600000000000003</v>
      </c>
      <c r="O204" s="40">
        <f t="shared" si="17"/>
        <v>47744.351663580004</v>
      </c>
      <c r="P204" s="36">
        <f t="shared" si="18"/>
        <v>119193.94086642</v>
      </c>
    </row>
    <row r="205" spans="1:16" x14ac:dyDescent="0.25">
      <c r="A205" s="4" t="s">
        <v>189</v>
      </c>
      <c r="B205" s="1">
        <v>23160</v>
      </c>
      <c r="C205" s="5" t="s">
        <v>3</v>
      </c>
      <c r="D205" s="6">
        <v>50.8</v>
      </c>
      <c r="E205" s="47">
        <v>2744.19</v>
      </c>
      <c r="F205" s="46">
        <v>67.515000000000001</v>
      </c>
      <c r="G205" s="40">
        <f t="shared" si="19"/>
        <v>3429.7619999999997</v>
      </c>
      <c r="H205" s="50" t="s">
        <v>1020</v>
      </c>
      <c r="J205" s="40" t="s">
        <v>1208</v>
      </c>
      <c r="K205" s="40">
        <v>0.15</v>
      </c>
      <c r="L205" s="40">
        <v>0</v>
      </c>
      <c r="M205" s="40">
        <v>0.16</v>
      </c>
      <c r="N205" s="40">
        <f t="shared" si="16"/>
        <v>0.28600000000000003</v>
      </c>
      <c r="O205" s="40">
        <f t="shared" si="17"/>
        <v>980.91193199999998</v>
      </c>
      <c r="P205" s="36">
        <f t="shared" si="18"/>
        <v>2448.8500679999997</v>
      </c>
    </row>
    <row r="206" spans="1:16" x14ac:dyDescent="0.25">
      <c r="A206" s="4" t="s">
        <v>93</v>
      </c>
      <c r="B206" s="1">
        <v>8097</v>
      </c>
      <c r="C206" s="5" t="s">
        <v>3</v>
      </c>
      <c r="D206" s="6">
        <v>90.64</v>
      </c>
      <c r="E206" s="47">
        <v>4050.87</v>
      </c>
      <c r="F206" s="46">
        <v>77</v>
      </c>
      <c r="G206" s="40">
        <f t="shared" si="19"/>
        <v>6979.28</v>
      </c>
      <c r="H206" s="50" t="s">
        <v>1023</v>
      </c>
      <c r="J206" s="40" t="s">
        <v>1208</v>
      </c>
      <c r="K206" s="40">
        <v>0.15</v>
      </c>
      <c r="L206" s="40">
        <v>0</v>
      </c>
      <c r="M206" s="40">
        <v>0.16</v>
      </c>
      <c r="N206" s="40">
        <f t="shared" si="16"/>
        <v>0.28600000000000003</v>
      </c>
      <c r="O206" s="40">
        <f t="shared" si="17"/>
        <v>1996.0740800000001</v>
      </c>
      <c r="P206" s="36">
        <f t="shared" si="18"/>
        <v>4983.2059199999994</v>
      </c>
    </row>
    <row r="207" spans="1:16" ht="22.5" x14ac:dyDescent="0.25">
      <c r="A207" s="4" t="s">
        <v>190</v>
      </c>
      <c r="B207" s="1">
        <v>44887</v>
      </c>
      <c r="C207" s="5" t="s">
        <v>3</v>
      </c>
      <c r="D207" s="7">
        <v>2132.9009999999998</v>
      </c>
      <c r="E207" s="47">
        <v>2904.36</v>
      </c>
      <c r="F207" s="46"/>
      <c r="G207" s="40" t="s">
        <v>954</v>
      </c>
      <c r="P207" s="36">
        <f>E207</f>
        <v>2904.36</v>
      </c>
    </row>
    <row r="208" spans="1:16" x14ac:dyDescent="0.25">
      <c r="A208" s="4" t="s">
        <v>191</v>
      </c>
      <c r="B208" s="1">
        <v>33815</v>
      </c>
      <c r="C208" s="5" t="s">
        <v>3</v>
      </c>
      <c r="D208" s="7">
        <v>1071</v>
      </c>
      <c r="E208" s="47">
        <v>57779.54</v>
      </c>
      <c r="F208" s="46"/>
      <c r="G208" s="40" t="s">
        <v>954</v>
      </c>
      <c r="J208" s="40" t="s">
        <v>1208</v>
      </c>
      <c r="P208" s="36">
        <f>E208</f>
        <v>57779.54</v>
      </c>
    </row>
    <row r="209" spans="1:16" x14ac:dyDescent="0.25">
      <c r="A209" s="4" t="s">
        <v>192</v>
      </c>
      <c r="B209" s="1">
        <v>49699</v>
      </c>
      <c r="C209" s="5" t="s">
        <v>3</v>
      </c>
      <c r="D209" s="6">
        <v>31.423999999999999</v>
      </c>
      <c r="E209" s="47">
        <v>31.43</v>
      </c>
      <c r="F209" s="46">
        <v>78.5</v>
      </c>
      <c r="G209" s="40">
        <f>F209*D209</f>
        <v>2466.7840000000001</v>
      </c>
      <c r="H209" s="50" t="s">
        <v>1029</v>
      </c>
      <c r="J209" s="40" t="s">
        <v>1208</v>
      </c>
      <c r="K209" s="40">
        <v>0.15</v>
      </c>
      <c r="L209" s="40">
        <v>0</v>
      </c>
      <c r="M209" s="40">
        <v>0.16</v>
      </c>
      <c r="N209" s="40">
        <f t="shared" si="16"/>
        <v>0.28600000000000003</v>
      </c>
      <c r="O209" s="40">
        <f t="shared" si="17"/>
        <v>705.50022400000012</v>
      </c>
      <c r="P209" s="36">
        <f t="shared" si="18"/>
        <v>1761.283776</v>
      </c>
    </row>
    <row r="210" spans="1:16" x14ac:dyDescent="0.25">
      <c r="A210" s="4" t="s">
        <v>193</v>
      </c>
      <c r="B210" s="1">
        <v>49036</v>
      </c>
      <c r="C210" s="5" t="s">
        <v>3</v>
      </c>
      <c r="D210" s="7">
        <v>1449.9449999999999</v>
      </c>
      <c r="E210" s="47">
        <v>17147.400000000001</v>
      </c>
      <c r="F210" s="46"/>
      <c r="G210" s="40" t="s">
        <v>954</v>
      </c>
      <c r="J210" s="40" t="s">
        <v>1208</v>
      </c>
      <c r="P210" s="36">
        <f>E210</f>
        <v>17147.400000000001</v>
      </c>
    </row>
    <row r="211" spans="1:16" x14ac:dyDescent="0.25">
      <c r="A211" s="4" t="s">
        <v>194</v>
      </c>
      <c r="B211" s="1">
        <v>24442</v>
      </c>
      <c r="C211" s="5" t="s">
        <v>3</v>
      </c>
      <c r="D211" s="7">
        <v>1120.6600000000001</v>
      </c>
      <c r="E211" s="47">
        <v>50084.67</v>
      </c>
      <c r="F211" s="46">
        <v>67.515000000000001</v>
      </c>
      <c r="G211" s="40">
        <f>F211*D211</f>
        <v>75661.35990000001</v>
      </c>
      <c r="H211" s="50" t="s">
        <v>1030</v>
      </c>
      <c r="J211" s="40" t="s">
        <v>1208</v>
      </c>
      <c r="K211" s="40">
        <v>0.15</v>
      </c>
      <c r="L211" s="40">
        <v>0</v>
      </c>
      <c r="M211" s="40">
        <v>0.16</v>
      </c>
      <c r="N211" s="40">
        <f t="shared" si="16"/>
        <v>0.28600000000000003</v>
      </c>
      <c r="O211" s="40">
        <f t="shared" si="17"/>
        <v>21639.148931400006</v>
      </c>
      <c r="P211" s="36">
        <f t="shared" si="18"/>
        <v>54022.210968600004</v>
      </c>
    </row>
    <row r="212" spans="1:16" x14ac:dyDescent="0.25">
      <c r="A212" s="4" t="s">
        <v>195</v>
      </c>
      <c r="B212" s="1">
        <v>22576</v>
      </c>
      <c r="C212" s="5" t="s">
        <v>3</v>
      </c>
      <c r="D212" s="6">
        <v>600.22799999999995</v>
      </c>
      <c r="E212" s="47">
        <v>26935.03</v>
      </c>
      <c r="F212" s="46">
        <v>79.965000000000003</v>
      </c>
      <c r="G212" s="40">
        <f>F212*D212</f>
        <v>47997.232019999996</v>
      </c>
      <c r="H212" s="50" t="s">
        <v>1031</v>
      </c>
      <c r="J212" s="40" t="s">
        <v>1208</v>
      </c>
      <c r="K212" s="40">
        <v>0.15</v>
      </c>
      <c r="L212" s="40">
        <v>0</v>
      </c>
      <c r="M212" s="40">
        <v>0.16</v>
      </c>
      <c r="N212" s="40">
        <f t="shared" si="16"/>
        <v>0.28600000000000003</v>
      </c>
      <c r="O212" s="40">
        <f t="shared" si="17"/>
        <v>13727.208357720001</v>
      </c>
      <c r="P212" s="36">
        <f t="shared" si="18"/>
        <v>34270.023662279993</v>
      </c>
    </row>
    <row r="213" spans="1:16" x14ac:dyDescent="0.25">
      <c r="A213" s="4" t="s">
        <v>196</v>
      </c>
      <c r="B213" s="1">
        <v>23159</v>
      </c>
      <c r="C213" s="5" t="s">
        <v>3</v>
      </c>
      <c r="D213" s="6">
        <v>709.44</v>
      </c>
      <c r="E213" s="47">
        <v>39221.06</v>
      </c>
      <c r="F213" s="46">
        <v>67.515000000000001</v>
      </c>
      <c r="G213" s="40">
        <f>F213*D213</f>
        <v>47897.841600000007</v>
      </c>
      <c r="H213" s="50" t="s">
        <v>1032</v>
      </c>
      <c r="J213" s="40" t="s">
        <v>1208</v>
      </c>
      <c r="K213" s="40">
        <v>0.15</v>
      </c>
      <c r="L213" s="40">
        <v>0</v>
      </c>
      <c r="M213" s="40">
        <v>0.16</v>
      </c>
      <c r="N213" s="40">
        <f t="shared" si="16"/>
        <v>0.28600000000000003</v>
      </c>
      <c r="O213" s="40">
        <f t="shared" si="17"/>
        <v>13698.782697600003</v>
      </c>
      <c r="P213" s="36">
        <f t="shared" si="18"/>
        <v>34199.058902400007</v>
      </c>
    </row>
    <row r="214" spans="1:16" x14ac:dyDescent="0.25">
      <c r="A214" s="4" t="s">
        <v>197</v>
      </c>
      <c r="B214" s="1">
        <v>28309</v>
      </c>
      <c r="C214" s="5" t="s">
        <v>3</v>
      </c>
      <c r="D214" s="7">
        <v>2163.15</v>
      </c>
      <c r="E214" s="47">
        <v>102406.81</v>
      </c>
      <c r="F214" s="46">
        <v>79.965000000000003</v>
      </c>
      <c r="G214" s="40">
        <f>F214*D214</f>
        <v>172976.28975000003</v>
      </c>
      <c r="H214" s="50" t="s">
        <v>1033</v>
      </c>
      <c r="J214" s="40" t="s">
        <v>1208</v>
      </c>
      <c r="K214" s="40">
        <v>0.15</v>
      </c>
      <c r="L214" s="40">
        <v>0</v>
      </c>
      <c r="M214" s="40">
        <v>0.16</v>
      </c>
      <c r="N214" s="40">
        <f t="shared" si="16"/>
        <v>0.28600000000000003</v>
      </c>
      <c r="O214" s="40">
        <f t="shared" si="17"/>
        <v>49471.218868500015</v>
      </c>
      <c r="P214" s="36">
        <f t="shared" si="18"/>
        <v>123505.07088150001</v>
      </c>
    </row>
    <row r="215" spans="1:16" x14ac:dyDescent="0.25">
      <c r="A215" s="4" t="s">
        <v>95</v>
      </c>
      <c r="B215" s="1">
        <v>22730</v>
      </c>
      <c r="C215" s="5" t="s">
        <v>3</v>
      </c>
      <c r="D215" s="6">
        <v>27.38</v>
      </c>
      <c r="E215" s="47">
        <v>1615</v>
      </c>
      <c r="F215" s="46">
        <v>79.965000000000003</v>
      </c>
      <c r="G215" s="40">
        <f>F215*D215</f>
        <v>2189.4416999999999</v>
      </c>
      <c r="H215" s="50" t="s">
        <v>1034</v>
      </c>
      <c r="J215" s="40" t="s">
        <v>1208</v>
      </c>
      <c r="K215" s="40">
        <v>0.15</v>
      </c>
      <c r="L215" s="40">
        <v>0</v>
      </c>
      <c r="M215" s="40">
        <v>0.16</v>
      </c>
      <c r="N215" s="40">
        <f t="shared" si="16"/>
        <v>0.28600000000000003</v>
      </c>
      <c r="O215" s="40">
        <f t="shared" si="17"/>
        <v>626.18032620000008</v>
      </c>
      <c r="P215" s="36">
        <f t="shared" si="18"/>
        <v>1563.2613737999998</v>
      </c>
    </row>
    <row r="216" spans="1:16" x14ac:dyDescent="0.25">
      <c r="A216" s="4" t="s">
        <v>198</v>
      </c>
      <c r="B216" s="1">
        <v>26545</v>
      </c>
      <c r="C216" s="5" t="s">
        <v>3</v>
      </c>
      <c r="D216" s="6">
        <v>57.6</v>
      </c>
      <c r="E216" s="47">
        <v>3358.08</v>
      </c>
      <c r="F216" s="46"/>
      <c r="G216" s="40" t="s">
        <v>954</v>
      </c>
      <c r="J216" s="40" t="s">
        <v>1212</v>
      </c>
      <c r="P216" s="36">
        <f>E216</f>
        <v>3358.08</v>
      </c>
    </row>
    <row r="217" spans="1:16" x14ac:dyDescent="0.25">
      <c r="A217" s="4" t="s">
        <v>199</v>
      </c>
      <c r="B217" s="1">
        <v>49586</v>
      </c>
      <c r="C217" s="5" t="s">
        <v>3</v>
      </c>
      <c r="D217" s="6">
        <v>1.379</v>
      </c>
      <c r="E217" s="47">
        <v>366.11</v>
      </c>
      <c r="F217" s="46">
        <v>599</v>
      </c>
      <c r="G217" s="49">
        <f>D217*F217</f>
        <v>826.02099999999996</v>
      </c>
      <c r="H217" s="50" t="s">
        <v>1102</v>
      </c>
      <c r="J217" s="40" t="s">
        <v>1098</v>
      </c>
      <c r="K217" s="40">
        <v>0.15</v>
      </c>
      <c r="L217" s="40">
        <v>0</v>
      </c>
      <c r="M217" s="40">
        <v>0.16</v>
      </c>
      <c r="N217" s="40">
        <f t="shared" si="16"/>
        <v>0.28600000000000003</v>
      </c>
      <c r="O217" s="40">
        <f t="shared" si="17"/>
        <v>236.242006</v>
      </c>
      <c r="P217" s="36">
        <f t="shared" si="18"/>
        <v>589.77899400000001</v>
      </c>
    </row>
    <row r="218" spans="1:16" x14ac:dyDescent="0.25">
      <c r="A218" s="4" t="s">
        <v>200</v>
      </c>
      <c r="B218" s="1">
        <v>47674</v>
      </c>
      <c r="C218" s="5" t="s">
        <v>201</v>
      </c>
      <c r="D218" s="6">
        <v>24</v>
      </c>
      <c r="E218" s="47">
        <v>1833.6</v>
      </c>
      <c r="F218" s="46"/>
      <c r="G218" s="40" t="s">
        <v>954</v>
      </c>
      <c r="P218" s="36">
        <f>E218</f>
        <v>1833.6</v>
      </c>
    </row>
    <row r="219" spans="1:16" x14ac:dyDescent="0.25">
      <c r="A219" s="4" t="s">
        <v>202</v>
      </c>
      <c r="B219" s="1">
        <v>47673</v>
      </c>
      <c r="C219" s="5" t="s">
        <v>201</v>
      </c>
      <c r="D219" s="6">
        <v>1</v>
      </c>
      <c r="E219" s="47">
        <v>117</v>
      </c>
      <c r="F219" s="46"/>
      <c r="G219" s="40" t="s">
        <v>954</v>
      </c>
      <c r="P219" s="36">
        <f>E219</f>
        <v>117</v>
      </c>
    </row>
    <row r="220" spans="1:16" x14ac:dyDescent="0.25">
      <c r="A220" s="4" t="s">
        <v>203</v>
      </c>
      <c r="B220" s="1">
        <v>14570</v>
      </c>
      <c r="C220" s="5" t="s">
        <v>3</v>
      </c>
      <c r="D220" s="6">
        <v>124.8</v>
      </c>
      <c r="E220" s="47">
        <v>4748.75</v>
      </c>
      <c r="F220" s="46">
        <v>53.118000000000002</v>
      </c>
      <c r="G220" s="40">
        <f>F220*D220</f>
        <v>6629.1264000000001</v>
      </c>
      <c r="H220" s="50" t="s">
        <v>1169</v>
      </c>
      <c r="J220" s="40" t="s">
        <v>1166</v>
      </c>
      <c r="K220" s="40">
        <v>0.15</v>
      </c>
      <c r="L220" s="40">
        <v>0</v>
      </c>
      <c r="M220" s="40">
        <v>0.16</v>
      </c>
      <c r="N220" s="40">
        <f t="shared" si="16"/>
        <v>0.28600000000000003</v>
      </c>
      <c r="O220" s="40">
        <f t="shared" si="17"/>
        <v>1895.9301504000002</v>
      </c>
      <c r="P220" s="36">
        <f t="shared" si="18"/>
        <v>4733.1962495999996</v>
      </c>
    </row>
    <row r="221" spans="1:16" x14ac:dyDescent="0.25">
      <c r="A221" s="4" t="s">
        <v>204</v>
      </c>
      <c r="B221" s="1">
        <v>26518</v>
      </c>
      <c r="C221" s="5" t="s">
        <v>3</v>
      </c>
      <c r="D221" s="6">
        <v>3</v>
      </c>
      <c r="E221" s="47">
        <v>79.319999999999993</v>
      </c>
      <c r="F221" s="46">
        <v>40.200000000000003</v>
      </c>
      <c r="G221" s="40">
        <f>F221*D221</f>
        <v>120.60000000000001</v>
      </c>
      <c r="H221" s="50" t="s">
        <v>1219</v>
      </c>
      <c r="J221" s="40" t="s">
        <v>1220</v>
      </c>
      <c r="K221" s="40">
        <v>0.15</v>
      </c>
      <c r="L221" s="40">
        <v>0</v>
      </c>
      <c r="M221" s="40">
        <v>0.16</v>
      </c>
      <c r="N221" s="40">
        <f t="shared" si="16"/>
        <v>0.28600000000000003</v>
      </c>
      <c r="O221" s="40">
        <f t="shared" si="17"/>
        <v>34.491600000000005</v>
      </c>
      <c r="P221" s="36">
        <f t="shared" si="18"/>
        <v>86.108400000000003</v>
      </c>
    </row>
    <row r="222" spans="1:16" x14ac:dyDescent="0.25">
      <c r="A222" s="4" t="s">
        <v>205</v>
      </c>
      <c r="B222" s="1">
        <v>22940</v>
      </c>
      <c r="C222" s="5" t="s">
        <v>3</v>
      </c>
      <c r="D222" s="7">
        <v>5690.3180000000002</v>
      </c>
      <c r="E222" s="47">
        <v>260616.56</v>
      </c>
      <c r="F222" s="48"/>
      <c r="G222" s="40" t="s">
        <v>954</v>
      </c>
      <c r="J222" s="40" t="s">
        <v>1181</v>
      </c>
      <c r="P222" s="36">
        <f>E222</f>
        <v>260616.56</v>
      </c>
    </row>
    <row r="223" spans="1:16" x14ac:dyDescent="0.25">
      <c r="A223" s="4" t="s">
        <v>206</v>
      </c>
      <c r="B223" s="1">
        <v>22816</v>
      </c>
      <c r="C223" s="5" t="s">
        <v>3</v>
      </c>
      <c r="D223" s="6">
        <v>770.8</v>
      </c>
      <c r="E223" s="47">
        <v>21989.77</v>
      </c>
      <c r="F223" s="46"/>
      <c r="G223" s="40" t="s">
        <v>954</v>
      </c>
      <c r="P223" s="36">
        <f>E223</f>
        <v>21989.77</v>
      </c>
    </row>
    <row r="224" spans="1:16" x14ac:dyDescent="0.25">
      <c r="A224" s="4" t="s">
        <v>100</v>
      </c>
      <c r="B224" s="1">
        <v>12069</v>
      </c>
      <c r="C224" s="5" t="s">
        <v>3</v>
      </c>
      <c r="D224" s="6">
        <v>25.303000000000001</v>
      </c>
      <c r="E224" s="47">
        <v>955.19</v>
      </c>
      <c r="F224" s="48">
        <v>65</v>
      </c>
      <c r="G224" s="49">
        <f>D224*F224</f>
        <v>1644.6950000000002</v>
      </c>
      <c r="H224" s="50" t="s">
        <v>903</v>
      </c>
      <c r="J224" s="40" t="s">
        <v>1181</v>
      </c>
      <c r="K224" s="40">
        <v>0.15</v>
      </c>
      <c r="L224" s="40">
        <v>0</v>
      </c>
      <c r="M224" s="40">
        <v>0.16</v>
      </c>
      <c r="N224" s="40">
        <f t="shared" si="16"/>
        <v>0.28600000000000003</v>
      </c>
      <c r="O224" s="40">
        <f t="shared" si="17"/>
        <v>470.38277000000011</v>
      </c>
      <c r="P224" s="36">
        <f t="shared" si="18"/>
        <v>1174.31223</v>
      </c>
    </row>
    <row r="225" spans="1:16" x14ac:dyDescent="0.25">
      <c r="A225" s="4" t="s">
        <v>207</v>
      </c>
      <c r="B225" s="1">
        <v>35547</v>
      </c>
      <c r="C225" s="5" t="s">
        <v>3</v>
      </c>
      <c r="D225" s="6">
        <v>38.799999999999997</v>
      </c>
      <c r="E225" s="47">
        <v>1726.6</v>
      </c>
      <c r="F225" s="48"/>
      <c r="G225" s="40" t="s">
        <v>954</v>
      </c>
      <c r="J225" s="40" t="s">
        <v>1181</v>
      </c>
      <c r="P225" s="36">
        <f t="shared" ref="P225:P233" si="20">E225</f>
        <v>1726.6</v>
      </c>
    </row>
    <row r="226" spans="1:16" ht="22.5" x14ac:dyDescent="0.25">
      <c r="A226" s="4" t="s">
        <v>208</v>
      </c>
      <c r="B226" s="1">
        <v>32326</v>
      </c>
      <c r="C226" s="5" t="s">
        <v>3</v>
      </c>
      <c r="D226" s="7">
        <v>1692.1590000000001</v>
      </c>
      <c r="E226" s="47">
        <v>63205.17</v>
      </c>
      <c r="F226" s="46"/>
      <c r="G226" s="40" t="s">
        <v>954</v>
      </c>
      <c r="P226" s="36">
        <f t="shared" si="20"/>
        <v>63205.17</v>
      </c>
    </row>
    <row r="227" spans="1:16" ht="22.5" x14ac:dyDescent="0.25">
      <c r="A227" s="4" t="s">
        <v>209</v>
      </c>
      <c r="B227" s="1">
        <v>32327</v>
      </c>
      <c r="C227" s="5" t="s">
        <v>3</v>
      </c>
      <c r="D227" s="7">
        <v>2502.15</v>
      </c>
      <c r="E227" s="47">
        <v>119978.89</v>
      </c>
      <c r="F227" s="46"/>
      <c r="G227" s="40" t="s">
        <v>954</v>
      </c>
      <c r="P227" s="36">
        <f t="shared" si="20"/>
        <v>119978.89</v>
      </c>
    </row>
    <row r="228" spans="1:16" ht="22.5" x14ac:dyDescent="0.25">
      <c r="A228" s="4" t="s">
        <v>210</v>
      </c>
      <c r="B228" s="1">
        <v>34636</v>
      </c>
      <c r="C228" s="5" t="s">
        <v>3</v>
      </c>
      <c r="D228" s="6">
        <v>524.64800000000002</v>
      </c>
      <c r="E228" s="47">
        <v>31740.03</v>
      </c>
      <c r="F228" s="46"/>
      <c r="G228" s="40" t="s">
        <v>954</v>
      </c>
      <c r="P228" s="36">
        <f t="shared" si="20"/>
        <v>31740.03</v>
      </c>
    </row>
    <row r="229" spans="1:16" ht="22.5" x14ac:dyDescent="0.25">
      <c r="A229" s="4" t="s">
        <v>211</v>
      </c>
      <c r="B229" s="1">
        <v>32328</v>
      </c>
      <c r="C229" s="5" t="s">
        <v>3</v>
      </c>
      <c r="D229" s="7">
        <v>2862.453</v>
      </c>
      <c r="E229" s="47">
        <v>125318.19</v>
      </c>
      <c r="F229" s="46"/>
      <c r="G229" s="40" t="s">
        <v>954</v>
      </c>
      <c r="P229" s="36">
        <f t="shared" si="20"/>
        <v>125318.19</v>
      </c>
    </row>
    <row r="230" spans="1:16" ht="22.5" x14ac:dyDescent="0.25">
      <c r="A230" s="4" t="s">
        <v>212</v>
      </c>
      <c r="B230" s="1">
        <v>32331</v>
      </c>
      <c r="C230" s="5" t="s">
        <v>3</v>
      </c>
      <c r="D230" s="7">
        <v>3097.5</v>
      </c>
      <c r="E230" s="47">
        <v>135608.54999999999</v>
      </c>
      <c r="F230" s="46"/>
      <c r="G230" s="40" t="s">
        <v>954</v>
      </c>
      <c r="P230" s="36">
        <f t="shared" si="20"/>
        <v>135608.54999999999</v>
      </c>
    </row>
    <row r="231" spans="1:16" ht="22.5" x14ac:dyDescent="0.25">
      <c r="A231" s="4" t="s">
        <v>213</v>
      </c>
      <c r="B231" s="1">
        <v>32332</v>
      </c>
      <c r="C231" s="5" t="s">
        <v>3</v>
      </c>
      <c r="D231" s="6">
        <v>265</v>
      </c>
      <c r="E231" s="47">
        <v>11601.7</v>
      </c>
      <c r="F231" s="46"/>
      <c r="G231" s="40" t="s">
        <v>954</v>
      </c>
      <c r="P231" s="36">
        <f t="shared" si="20"/>
        <v>11601.7</v>
      </c>
    </row>
    <row r="232" spans="1:16" ht="22.5" x14ac:dyDescent="0.25">
      <c r="A232" s="4" t="s">
        <v>214</v>
      </c>
      <c r="B232" s="1">
        <v>32333</v>
      </c>
      <c r="C232" s="5" t="s">
        <v>3</v>
      </c>
      <c r="D232" s="7">
        <v>2261.3000000000002</v>
      </c>
      <c r="E232" s="47">
        <v>98999.71</v>
      </c>
      <c r="F232" s="46"/>
      <c r="G232" s="40" t="s">
        <v>954</v>
      </c>
      <c r="P232" s="36">
        <f t="shared" si="20"/>
        <v>98999.71</v>
      </c>
    </row>
    <row r="233" spans="1:16" ht="22.5" x14ac:dyDescent="0.25">
      <c r="A233" s="4" t="s">
        <v>215</v>
      </c>
      <c r="B233" s="1">
        <v>32334</v>
      </c>
      <c r="C233" s="5" t="s">
        <v>3</v>
      </c>
      <c r="D233" s="7">
        <v>4212</v>
      </c>
      <c r="E233" s="47">
        <v>275380.56</v>
      </c>
      <c r="F233" s="46"/>
      <c r="G233" s="40" t="s">
        <v>954</v>
      </c>
      <c r="P233" s="36">
        <f t="shared" si="20"/>
        <v>275380.56</v>
      </c>
    </row>
    <row r="234" spans="1:16" x14ac:dyDescent="0.25">
      <c r="A234" s="4" t="s">
        <v>216</v>
      </c>
      <c r="B234" s="1">
        <v>32357</v>
      </c>
      <c r="C234" s="5" t="s">
        <v>3</v>
      </c>
      <c r="D234" s="6">
        <v>16.440000000000001</v>
      </c>
      <c r="E234" s="47">
        <v>455.58</v>
      </c>
      <c r="F234" s="46">
        <v>44.2</v>
      </c>
      <c r="G234" s="40">
        <f>F234*D234</f>
        <v>726.64800000000014</v>
      </c>
      <c r="H234" s="50" t="s">
        <v>1132</v>
      </c>
      <c r="J234" s="40" t="s">
        <v>1131</v>
      </c>
      <c r="K234" s="40">
        <v>0.15</v>
      </c>
      <c r="L234" s="40">
        <v>0</v>
      </c>
      <c r="M234" s="40">
        <v>0.16</v>
      </c>
      <c r="N234" s="40">
        <f t="shared" si="16"/>
        <v>0.28600000000000003</v>
      </c>
      <c r="O234" s="40">
        <f t="shared" si="17"/>
        <v>207.82132800000005</v>
      </c>
      <c r="P234" s="36">
        <f t="shared" si="18"/>
        <v>518.82667200000014</v>
      </c>
    </row>
    <row r="235" spans="1:16" x14ac:dyDescent="0.25">
      <c r="A235" s="4" t="s">
        <v>217</v>
      </c>
      <c r="B235" s="1">
        <v>23752</v>
      </c>
      <c r="C235" s="5" t="s">
        <v>3</v>
      </c>
      <c r="D235" s="6">
        <v>17.481999999999999</v>
      </c>
      <c r="E235" s="47">
        <v>1104.75</v>
      </c>
      <c r="F235" s="46">
        <v>46.5</v>
      </c>
      <c r="G235" s="40">
        <f>F235*D235</f>
        <v>812.91300000000001</v>
      </c>
      <c r="H235" s="50" t="s">
        <v>1134</v>
      </c>
      <c r="J235" s="40" t="s">
        <v>1135</v>
      </c>
      <c r="K235" s="40">
        <v>0.15</v>
      </c>
      <c r="L235" s="40">
        <v>0</v>
      </c>
      <c r="M235" s="40">
        <v>0.16</v>
      </c>
      <c r="N235" s="40">
        <f t="shared" si="16"/>
        <v>0.28600000000000003</v>
      </c>
      <c r="O235" s="40">
        <f t="shared" si="17"/>
        <v>232.49311800000004</v>
      </c>
      <c r="P235" s="36">
        <f t="shared" si="18"/>
        <v>580.41988199999992</v>
      </c>
    </row>
    <row r="236" spans="1:16" x14ac:dyDescent="0.25">
      <c r="A236" s="4" t="s">
        <v>60</v>
      </c>
      <c r="B236" s="1">
        <v>14896</v>
      </c>
      <c r="C236" s="5" t="s">
        <v>3</v>
      </c>
      <c r="D236" s="6">
        <v>29.042999999999999</v>
      </c>
      <c r="E236" s="47">
        <v>793.58</v>
      </c>
      <c r="F236" s="48">
        <f>27/0.616</f>
        <v>43.831168831168831</v>
      </c>
      <c r="G236" s="49">
        <f>D236*F236</f>
        <v>1272.9886363636363</v>
      </c>
      <c r="H236" s="50" t="s">
        <v>907</v>
      </c>
      <c r="J236" s="40" t="s">
        <v>1136</v>
      </c>
      <c r="K236" s="40">
        <v>0.15</v>
      </c>
      <c r="L236" s="40">
        <v>0</v>
      </c>
      <c r="M236" s="40">
        <v>0.16</v>
      </c>
      <c r="N236" s="40">
        <f t="shared" si="16"/>
        <v>0.28600000000000003</v>
      </c>
      <c r="O236" s="40">
        <f t="shared" si="17"/>
        <v>364.07474999999999</v>
      </c>
      <c r="P236" s="36">
        <f t="shared" si="18"/>
        <v>908.91388636363627</v>
      </c>
    </row>
    <row r="237" spans="1:16" x14ac:dyDescent="0.25">
      <c r="A237" s="4" t="s">
        <v>218</v>
      </c>
      <c r="B237" s="1">
        <v>25761</v>
      </c>
      <c r="C237" s="5" t="s">
        <v>3</v>
      </c>
      <c r="D237" s="6">
        <v>15</v>
      </c>
      <c r="E237" s="47">
        <v>504.66</v>
      </c>
      <c r="F237" s="46">
        <v>44.146000000000001</v>
      </c>
      <c r="G237" s="40">
        <f>F237*D237</f>
        <v>662.19</v>
      </c>
      <c r="H237" s="50" t="s">
        <v>1140</v>
      </c>
      <c r="J237" s="40" t="s">
        <v>1136</v>
      </c>
      <c r="K237" s="40">
        <v>0.15</v>
      </c>
      <c r="L237" s="40">
        <v>0</v>
      </c>
      <c r="M237" s="40">
        <v>0.16</v>
      </c>
      <c r="N237" s="40">
        <f t="shared" si="16"/>
        <v>0.28600000000000003</v>
      </c>
      <c r="O237" s="40">
        <f t="shared" si="17"/>
        <v>189.38634000000005</v>
      </c>
      <c r="P237" s="36">
        <f t="shared" si="18"/>
        <v>472.80366000000004</v>
      </c>
    </row>
    <row r="238" spans="1:16" x14ac:dyDescent="0.25">
      <c r="A238" s="4" t="s">
        <v>219</v>
      </c>
      <c r="B238" s="1">
        <v>14068</v>
      </c>
      <c r="C238" s="5" t="s">
        <v>3</v>
      </c>
      <c r="D238" s="6">
        <v>0.43</v>
      </c>
      <c r="E238" s="47">
        <v>27.07</v>
      </c>
      <c r="F238" s="46">
        <v>44.3</v>
      </c>
      <c r="G238" s="40">
        <f>F238*D238</f>
        <v>19.048999999999999</v>
      </c>
      <c r="H238" s="50" t="s">
        <v>1141</v>
      </c>
      <c r="J238" s="40" t="s">
        <v>1136</v>
      </c>
      <c r="K238" s="40">
        <v>0.15</v>
      </c>
      <c r="L238" s="40">
        <v>0</v>
      </c>
      <c r="M238" s="40">
        <v>0.16</v>
      </c>
      <c r="N238" s="40">
        <f t="shared" si="16"/>
        <v>0.28600000000000003</v>
      </c>
      <c r="O238" s="40">
        <f t="shared" si="17"/>
        <v>5.4480140000000006</v>
      </c>
      <c r="P238" s="36">
        <f t="shared" si="18"/>
        <v>13.600985999999999</v>
      </c>
    </row>
    <row r="239" spans="1:16" x14ac:dyDescent="0.25">
      <c r="A239" s="4" t="s">
        <v>220</v>
      </c>
      <c r="B239" s="1">
        <v>15649</v>
      </c>
      <c r="C239" s="5" t="s">
        <v>3</v>
      </c>
      <c r="D239" s="6">
        <v>0.68600000000000005</v>
      </c>
      <c r="E239" s="47">
        <v>17.73</v>
      </c>
      <c r="F239" s="46">
        <v>44.3</v>
      </c>
      <c r="G239" s="40">
        <f>F239*D239</f>
        <v>30.389800000000001</v>
      </c>
      <c r="H239" s="50" t="s">
        <v>1143</v>
      </c>
      <c r="J239" s="40" t="s">
        <v>1136</v>
      </c>
      <c r="K239" s="40">
        <v>0.15</v>
      </c>
      <c r="L239" s="40">
        <v>0</v>
      </c>
      <c r="M239" s="40">
        <v>0.16</v>
      </c>
      <c r="N239" s="40">
        <f t="shared" si="16"/>
        <v>0.28600000000000003</v>
      </c>
      <c r="O239" s="40">
        <f t="shared" si="17"/>
        <v>8.6914828000000011</v>
      </c>
      <c r="P239" s="36">
        <f t="shared" si="18"/>
        <v>21.698317199999998</v>
      </c>
    </row>
    <row r="240" spans="1:16" x14ac:dyDescent="0.25">
      <c r="A240" s="4" t="s">
        <v>61</v>
      </c>
      <c r="B240" s="1">
        <v>11688</v>
      </c>
      <c r="C240" s="5" t="s">
        <v>3</v>
      </c>
      <c r="D240" s="6">
        <v>4.2510000000000003</v>
      </c>
      <c r="E240" s="47">
        <v>133.29</v>
      </c>
      <c r="F240" s="46">
        <v>47.39</v>
      </c>
      <c r="G240" s="49">
        <f>D240*F240</f>
        <v>201.45489000000001</v>
      </c>
      <c r="H240" s="50" t="s">
        <v>908</v>
      </c>
      <c r="J240" s="40" t="s">
        <v>1136</v>
      </c>
      <c r="K240" s="40">
        <v>0.15</v>
      </c>
      <c r="L240" s="40">
        <v>0</v>
      </c>
      <c r="M240" s="40">
        <v>0.16</v>
      </c>
      <c r="N240" s="40">
        <f t="shared" si="16"/>
        <v>0.28600000000000003</v>
      </c>
      <c r="O240" s="40">
        <f t="shared" si="17"/>
        <v>57.61609854000001</v>
      </c>
      <c r="P240" s="36">
        <f t="shared" si="18"/>
        <v>143.83879145999998</v>
      </c>
    </row>
    <row r="241" spans="1:16" x14ac:dyDescent="0.25">
      <c r="A241" s="4" t="s">
        <v>221</v>
      </c>
      <c r="B241" s="1">
        <v>2608</v>
      </c>
      <c r="C241" s="5" t="s">
        <v>3</v>
      </c>
      <c r="D241" s="6">
        <v>8.5050000000000008</v>
      </c>
      <c r="E241" s="47">
        <v>540.57000000000005</v>
      </c>
      <c r="F241" s="46">
        <v>170</v>
      </c>
      <c r="G241" s="40">
        <f t="shared" ref="G241:G249" si="21">F241*D241</f>
        <v>1445.8500000000001</v>
      </c>
      <c r="H241" s="50" t="s">
        <v>1097</v>
      </c>
      <c r="J241" s="40" t="s">
        <v>1096</v>
      </c>
      <c r="K241" s="40">
        <v>0.15</v>
      </c>
      <c r="L241" s="40">
        <v>0</v>
      </c>
      <c r="M241" s="40">
        <v>0.16</v>
      </c>
      <c r="N241" s="40">
        <f t="shared" si="16"/>
        <v>0.28600000000000003</v>
      </c>
      <c r="O241" s="40">
        <f t="shared" si="17"/>
        <v>413.51310000000007</v>
      </c>
      <c r="P241" s="36">
        <f t="shared" si="18"/>
        <v>1032.3369</v>
      </c>
    </row>
    <row r="242" spans="1:16" x14ac:dyDescent="0.25">
      <c r="A242" s="4" t="s">
        <v>222</v>
      </c>
      <c r="B242" s="1">
        <v>15411</v>
      </c>
      <c r="C242" s="5" t="s">
        <v>3</v>
      </c>
      <c r="D242" s="6">
        <v>2.2280000000000002</v>
      </c>
      <c r="E242" s="47">
        <v>78.62</v>
      </c>
      <c r="F242" s="46">
        <v>41.947000000000003</v>
      </c>
      <c r="G242" s="40">
        <f t="shared" si="21"/>
        <v>93.457916000000012</v>
      </c>
      <c r="H242" s="50" t="s">
        <v>1144</v>
      </c>
      <c r="J242" s="40" t="s">
        <v>1136</v>
      </c>
      <c r="K242" s="40">
        <v>0.15</v>
      </c>
      <c r="L242" s="40">
        <v>0</v>
      </c>
      <c r="M242" s="40">
        <v>0.16</v>
      </c>
      <c r="N242" s="40">
        <f t="shared" si="16"/>
        <v>0.28600000000000003</v>
      </c>
      <c r="O242" s="40">
        <f t="shared" si="17"/>
        <v>26.728963976000006</v>
      </c>
      <c r="P242" s="36">
        <f t="shared" si="18"/>
        <v>66.728952024000009</v>
      </c>
    </row>
    <row r="243" spans="1:16" x14ac:dyDescent="0.25">
      <c r="A243" s="4" t="s">
        <v>223</v>
      </c>
      <c r="B243" s="1">
        <v>23175</v>
      </c>
      <c r="C243" s="5" t="s">
        <v>3</v>
      </c>
      <c r="D243" s="6">
        <v>714.70399999999995</v>
      </c>
      <c r="E243" s="47">
        <v>17290.400000000001</v>
      </c>
      <c r="F243" s="46">
        <v>43.3</v>
      </c>
      <c r="G243" s="40">
        <f t="shared" si="21"/>
        <v>30946.683199999996</v>
      </c>
      <c r="H243" s="50" t="s">
        <v>1145</v>
      </c>
      <c r="J243" s="40" t="s">
        <v>1136</v>
      </c>
      <c r="K243" s="40">
        <v>0.15</v>
      </c>
      <c r="L243" s="40">
        <v>0</v>
      </c>
      <c r="M243" s="40">
        <v>0.16</v>
      </c>
      <c r="N243" s="40">
        <f t="shared" si="16"/>
        <v>0.28600000000000003</v>
      </c>
      <c r="O243" s="40">
        <f t="shared" si="17"/>
        <v>8850.751395199999</v>
      </c>
      <c r="P243" s="36">
        <f t="shared" si="18"/>
        <v>22095.931804799999</v>
      </c>
    </row>
    <row r="244" spans="1:16" x14ac:dyDescent="0.25">
      <c r="A244" s="4" t="s">
        <v>224</v>
      </c>
      <c r="B244" s="1">
        <v>23026</v>
      </c>
      <c r="C244" s="5" t="s">
        <v>3</v>
      </c>
      <c r="D244" s="6">
        <v>24.521999999999998</v>
      </c>
      <c r="E244" s="47">
        <v>843.72</v>
      </c>
      <c r="F244" s="46">
        <v>45.9</v>
      </c>
      <c r="G244" s="40">
        <f t="shared" si="21"/>
        <v>1125.5598</v>
      </c>
      <c r="H244" s="50" t="s">
        <v>1148</v>
      </c>
      <c r="J244" s="40" t="s">
        <v>1136</v>
      </c>
      <c r="K244" s="40">
        <v>0.15</v>
      </c>
      <c r="L244" s="40">
        <v>0</v>
      </c>
      <c r="M244" s="40">
        <v>0.16</v>
      </c>
      <c r="N244" s="40">
        <f t="shared" si="16"/>
        <v>0.28600000000000003</v>
      </c>
      <c r="O244" s="40">
        <f t="shared" si="17"/>
        <v>321.91010280000006</v>
      </c>
      <c r="P244" s="36">
        <f t="shared" si="18"/>
        <v>803.64969719999999</v>
      </c>
    </row>
    <row r="245" spans="1:16" x14ac:dyDescent="0.25">
      <c r="A245" s="4" t="s">
        <v>225</v>
      </c>
      <c r="B245" s="1">
        <v>14526</v>
      </c>
      <c r="C245" s="5" t="s">
        <v>3</v>
      </c>
      <c r="D245" s="6">
        <v>252.06899999999999</v>
      </c>
      <c r="E245" s="47">
        <v>7455.27</v>
      </c>
      <c r="F245" s="46">
        <v>43.3</v>
      </c>
      <c r="G245" s="40">
        <f t="shared" si="21"/>
        <v>10914.587699999998</v>
      </c>
      <c r="H245" s="50" t="s">
        <v>1149</v>
      </c>
      <c r="J245" s="40" t="s">
        <v>1136</v>
      </c>
      <c r="K245" s="40">
        <v>0.15</v>
      </c>
      <c r="L245" s="40">
        <v>0</v>
      </c>
      <c r="M245" s="40">
        <v>0.16</v>
      </c>
      <c r="N245" s="40">
        <f t="shared" si="16"/>
        <v>0.28600000000000003</v>
      </c>
      <c r="O245" s="40">
        <f t="shared" si="17"/>
        <v>3121.5720821999998</v>
      </c>
      <c r="P245" s="36">
        <f t="shared" si="18"/>
        <v>7793.0156177999979</v>
      </c>
    </row>
    <row r="246" spans="1:16" x14ac:dyDescent="0.25">
      <c r="A246" s="4" t="s">
        <v>226</v>
      </c>
      <c r="B246" s="1">
        <v>23823</v>
      </c>
      <c r="C246" s="5" t="s">
        <v>3</v>
      </c>
      <c r="D246" s="6">
        <v>2.5249999999999999</v>
      </c>
      <c r="E246" s="47">
        <v>83.8</v>
      </c>
      <c r="F246" s="46">
        <v>41.947000000000003</v>
      </c>
      <c r="G246" s="40">
        <f t="shared" si="21"/>
        <v>105.91617500000001</v>
      </c>
      <c r="H246" s="50" t="s">
        <v>1150</v>
      </c>
      <c r="J246" s="40" t="s">
        <v>1136</v>
      </c>
      <c r="K246" s="40">
        <v>0.15</v>
      </c>
      <c r="L246" s="40">
        <v>0</v>
      </c>
      <c r="M246" s="40">
        <v>0.16</v>
      </c>
      <c r="N246" s="40">
        <f t="shared" si="16"/>
        <v>0.28600000000000003</v>
      </c>
      <c r="O246" s="40">
        <f t="shared" si="17"/>
        <v>30.292026050000008</v>
      </c>
      <c r="P246" s="36">
        <f t="shared" si="18"/>
        <v>75.624148950000006</v>
      </c>
    </row>
    <row r="247" spans="1:16" x14ac:dyDescent="0.25">
      <c r="A247" s="4" t="s">
        <v>227</v>
      </c>
      <c r="B247" s="1">
        <v>13538</v>
      </c>
      <c r="C247" s="5" t="s">
        <v>3</v>
      </c>
      <c r="D247" s="6">
        <v>2.3519999999999999</v>
      </c>
      <c r="E247" s="47">
        <v>69.56</v>
      </c>
      <c r="F247" s="46">
        <v>43.3</v>
      </c>
      <c r="G247" s="40">
        <f t="shared" si="21"/>
        <v>101.84159999999999</v>
      </c>
      <c r="H247" s="50" t="s">
        <v>1151</v>
      </c>
      <c r="J247" s="40" t="s">
        <v>1136</v>
      </c>
      <c r="K247" s="40">
        <v>0.15</v>
      </c>
      <c r="L247" s="40">
        <v>0</v>
      </c>
      <c r="M247" s="40">
        <v>0.16</v>
      </c>
      <c r="N247" s="40">
        <f t="shared" si="16"/>
        <v>0.28600000000000003</v>
      </c>
      <c r="O247" s="40">
        <f t="shared" si="17"/>
        <v>29.1266976</v>
      </c>
      <c r="P247" s="36">
        <f t="shared" si="18"/>
        <v>72.714902399999986</v>
      </c>
    </row>
    <row r="248" spans="1:16" x14ac:dyDescent="0.25">
      <c r="A248" s="4" t="s">
        <v>228</v>
      </c>
      <c r="B248" s="1">
        <v>22921</v>
      </c>
      <c r="C248" s="5" t="s">
        <v>3</v>
      </c>
      <c r="D248" s="6">
        <v>50</v>
      </c>
      <c r="E248" s="47">
        <v>1500</v>
      </c>
      <c r="F248" s="46">
        <v>41.947000000000003</v>
      </c>
      <c r="G248" s="40">
        <f t="shared" si="21"/>
        <v>2097.3500000000004</v>
      </c>
      <c r="H248" s="50" t="s">
        <v>1153</v>
      </c>
      <c r="J248" s="40" t="s">
        <v>1136</v>
      </c>
      <c r="K248" s="40">
        <v>0.15</v>
      </c>
      <c r="L248" s="40">
        <v>0</v>
      </c>
      <c r="M248" s="40">
        <v>0.16</v>
      </c>
      <c r="N248" s="40">
        <f t="shared" si="16"/>
        <v>0.28600000000000003</v>
      </c>
      <c r="O248" s="40">
        <f t="shared" si="17"/>
        <v>599.84210000000019</v>
      </c>
      <c r="P248" s="36">
        <f t="shared" si="18"/>
        <v>1497.5079000000001</v>
      </c>
    </row>
    <row r="249" spans="1:16" x14ac:dyDescent="0.25">
      <c r="A249" s="4" t="s">
        <v>229</v>
      </c>
      <c r="B249" s="1">
        <v>31415</v>
      </c>
      <c r="C249" s="5" t="s">
        <v>3</v>
      </c>
      <c r="D249" s="6">
        <v>11.433</v>
      </c>
      <c r="E249" s="47">
        <v>338.15</v>
      </c>
      <c r="F249" s="46">
        <v>41.947000000000003</v>
      </c>
      <c r="G249" s="40">
        <f t="shared" si="21"/>
        <v>479.58005100000003</v>
      </c>
      <c r="H249" s="50" t="s">
        <v>1155</v>
      </c>
      <c r="J249" s="40" t="s">
        <v>1136</v>
      </c>
      <c r="K249" s="40">
        <v>0.15</v>
      </c>
      <c r="L249" s="40">
        <v>0</v>
      </c>
      <c r="M249" s="40">
        <v>0.16</v>
      </c>
      <c r="N249" s="40">
        <f t="shared" si="16"/>
        <v>0.28600000000000003</v>
      </c>
      <c r="O249" s="40">
        <f t="shared" si="17"/>
        <v>137.15989458600004</v>
      </c>
      <c r="P249" s="36">
        <f t="shared" si="18"/>
        <v>342.42015641399996</v>
      </c>
    </row>
    <row r="250" spans="1:16" x14ac:dyDescent="0.25">
      <c r="A250" s="4" t="s">
        <v>230</v>
      </c>
      <c r="B250" s="1">
        <v>24368</v>
      </c>
      <c r="C250" s="5" t="s">
        <v>3</v>
      </c>
      <c r="D250" s="6">
        <v>49.284999999999997</v>
      </c>
      <c r="E250" s="47">
        <v>1457.66</v>
      </c>
      <c r="F250" s="46"/>
      <c r="G250" s="40" t="s">
        <v>954</v>
      </c>
      <c r="J250" s="40" t="s">
        <v>1136</v>
      </c>
      <c r="P250" s="36">
        <f>E250</f>
        <v>1457.66</v>
      </c>
    </row>
    <row r="251" spans="1:16" x14ac:dyDescent="0.25">
      <c r="A251" s="4" t="s">
        <v>231</v>
      </c>
      <c r="B251" s="1">
        <v>14912</v>
      </c>
      <c r="C251" s="5" t="s">
        <v>3</v>
      </c>
      <c r="D251" s="6">
        <v>0.84599999999999997</v>
      </c>
      <c r="E251" s="47">
        <v>25.02</v>
      </c>
      <c r="F251" s="46">
        <v>43.3</v>
      </c>
      <c r="G251" s="40">
        <f>D251*F251</f>
        <v>36.631799999999998</v>
      </c>
      <c r="H251" s="50" t="s">
        <v>1156</v>
      </c>
      <c r="J251" s="40" t="s">
        <v>1136</v>
      </c>
      <c r="K251" s="40">
        <v>0.15</v>
      </c>
      <c r="L251" s="40">
        <v>0</v>
      </c>
      <c r="M251" s="40">
        <v>0.16</v>
      </c>
      <c r="N251" s="40">
        <f t="shared" si="16"/>
        <v>0.28600000000000003</v>
      </c>
      <c r="O251" s="40">
        <f t="shared" si="17"/>
        <v>10.476694800000001</v>
      </c>
      <c r="P251" s="36">
        <f t="shared" si="18"/>
        <v>26.155105199999998</v>
      </c>
    </row>
    <row r="252" spans="1:16" x14ac:dyDescent="0.25">
      <c r="A252" s="4" t="s">
        <v>232</v>
      </c>
      <c r="B252" s="1">
        <v>27310</v>
      </c>
      <c r="C252" s="5" t="s">
        <v>3</v>
      </c>
      <c r="D252" s="6">
        <v>44.115000000000002</v>
      </c>
      <c r="E252" s="47">
        <v>1304.76</v>
      </c>
      <c r="F252" s="46">
        <v>39.436</v>
      </c>
      <c r="G252" s="40">
        <f>D252*F252</f>
        <v>1739.7191400000002</v>
      </c>
      <c r="H252" s="50" t="s">
        <v>1158</v>
      </c>
      <c r="J252" s="40" t="s">
        <v>1136</v>
      </c>
      <c r="K252" s="40">
        <v>0.15</v>
      </c>
      <c r="L252" s="40">
        <v>0</v>
      </c>
      <c r="M252" s="40">
        <v>0.16</v>
      </c>
      <c r="N252" s="40">
        <f t="shared" si="16"/>
        <v>0.28600000000000003</v>
      </c>
      <c r="O252" s="40">
        <f t="shared" si="17"/>
        <v>497.55967404000012</v>
      </c>
      <c r="P252" s="36">
        <f t="shared" si="18"/>
        <v>1242.15946596</v>
      </c>
    </row>
    <row r="253" spans="1:16" x14ac:dyDescent="0.25">
      <c r="A253" s="4" t="s">
        <v>233</v>
      </c>
      <c r="B253" s="1">
        <v>25745</v>
      </c>
      <c r="C253" s="5" t="s">
        <v>3</v>
      </c>
      <c r="D253" s="6">
        <v>3.2229999999999999</v>
      </c>
      <c r="E253" s="47">
        <v>125.1</v>
      </c>
      <c r="F253" s="46">
        <v>41.947000000000003</v>
      </c>
      <c r="G253" s="40">
        <f>F253*D253</f>
        <v>135.19518099999999</v>
      </c>
      <c r="H253" s="50" t="s">
        <v>1159</v>
      </c>
      <c r="J253" s="40" t="s">
        <v>1136</v>
      </c>
      <c r="K253" s="40">
        <v>0.15</v>
      </c>
      <c r="L253" s="40">
        <v>0</v>
      </c>
      <c r="M253" s="40">
        <v>0.16</v>
      </c>
      <c r="N253" s="40">
        <f t="shared" si="16"/>
        <v>0.28600000000000003</v>
      </c>
      <c r="O253" s="40">
        <f t="shared" si="17"/>
        <v>38.665821766000001</v>
      </c>
      <c r="P253" s="36">
        <f t="shared" si="18"/>
        <v>96.529359233999998</v>
      </c>
    </row>
    <row r="254" spans="1:16" x14ac:dyDescent="0.25">
      <c r="A254" s="4" t="s">
        <v>234</v>
      </c>
      <c r="B254" s="1">
        <v>29953</v>
      </c>
      <c r="C254" s="5" t="s">
        <v>3</v>
      </c>
      <c r="D254" s="6">
        <v>0.82899999999999996</v>
      </c>
      <c r="E254" s="47">
        <v>24.52</v>
      </c>
      <c r="F254" s="46">
        <v>45.042000000000002</v>
      </c>
      <c r="G254" s="40">
        <f>F254*D254</f>
        <v>37.339818000000001</v>
      </c>
      <c r="H254" s="50" t="s">
        <v>1162</v>
      </c>
      <c r="J254" s="40" t="s">
        <v>1136</v>
      </c>
      <c r="K254" s="40">
        <v>0.15</v>
      </c>
      <c r="L254" s="40">
        <v>0</v>
      </c>
      <c r="M254" s="40">
        <v>0.16</v>
      </c>
      <c r="N254" s="40">
        <f t="shared" si="16"/>
        <v>0.28600000000000003</v>
      </c>
      <c r="O254" s="40">
        <f t="shared" si="17"/>
        <v>10.679187948000001</v>
      </c>
      <c r="P254" s="36">
        <f t="shared" si="18"/>
        <v>26.660630052000002</v>
      </c>
    </row>
    <row r="255" spans="1:16" x14ac:dyDescent="0.25">
      <c r="A255" s="4" t="s">
        <v>235</v>
      </c>
      <c r="B255" s="1">
        <v>27693</v>
      </c>
      <c r="C255" s="5" t="s">
        <v>3</v>
      </c>
      <c r="D255" s="6">
        <v>26.058</v>
      </c>
      <c r="E255" s="47">
        <v>770.7</v>
      </c>
      <c r="F255" s="46">
        <v>43.9</v>
      </c>
      <c r="G255" s="40">
        <f>D255*F255</f>
        <v>1143.9461999999999</v>
      </c>
      <c r="H255" s="50" t="s">
        <v>1163</v>
      </c>
      <c r="J255" s="40" t="s">
        <v>1136</v>
      </c>
      <c r="K255" s="40">
        <v>0.15</v>
      </c>
      <c r="L255" s="40">
        <v>0</v>
      </c>
      <c r="M255" s="40">
        <v>0.16</v>
      </c>
      <c r="N255" s="40">
        <f t="shared" si="16"/>
        <v>0.28600000000000003</v>
      </c>
      <c r="O255" s="40">
        <f t="shared" si="17"/>
        <v>327.16861319999998</v>
      </c>
      <c r="P255" s="36">
        <f t="shared" si="18"/>
        <v>816.77758679999988</v>
      </c>
    </row>
    <row r="256" spans="1:16" x14ac:dyDescent="0.25">
      <c r="A256" s="4" t="s">
        <v>236</v>
      </c>
      <c r="B256" s="1">
        <v>383</v>
      </c>
      <c r="C256" s="5" t="s">
        <v>3</v>
      </c>
      <c r="D256" s="6">
        <v>1</v>
      </c>
      <c r="E256" s="47">
        <v>27.71</v>
      </c>
      <c r="F256" s="46">
        <v>62.46</v>
      </c>
      <c r="G256" s="40">
        <f>F256*D256</f>
        <v>62.46</v>
      </c>
      <c r="H256" s="50" t="s">
        <v>1164</v>
      </c>
      <c r="J256" s="40" t="s">
        <v>1136</v>
      </c>
      <c r="K256" s="40">
        <v>0.15</v>
      </c>
      <c r="L256" s="40">
        <v>0</v>
      </c>
      <c r="M256" s="40">
        <v>0.16</v>
      </c>
      <c r="N256" s="40">
        <f t="shared" si="16"/>
        <v>0.28600000000000003</v>
      </c>
      <c r="O256" s="40">
        <f t="shared" si="17"/>
        <v>17.863560000000003</v>
      </c>
      <c r="P256" s="36">
        <f t="shared" si="18"/>
        <v>44.596440000000001</v>
      </c>
    </row>
    <row r="257" spans="1:16" x14ac:dyDescent="0.25">
      <c r="A257" s="4" t="s">
        <v>237</v>
      </c>
      <c r="B257" s="1">
        <v>24284</v>
      </c>
      <c r="C257" s="5" t="s">
        <v>3</v>
      </c>
      <c r="D257" s="6">
        <v>38</v>
      </c>
      <c r="E257" s="47">
        <v>1007.67</v>
      </c>
      <c r="F257" s="46">
        <v>88.4</v>
      </c>
      <c r="G257" s="40">
        <f>F257*D257</f>
        <v>3359.2000000000003</v>
      </c>
      <c r="H257" s="50" t="s">
        <v>1183</v>
      </c>
      <c r="J257" s="40" t="s">
        <v>1182</v>
      </c>
      <c r="K257" s="40">
        <v>0.15</v>
      </c>
      <c r="L257" s="40">
        <v>0</v>
      </c>
      <c r="M257" s="40">
        <v>0.16</v>
      </c>
      <c r="N257" s="40">
        <f t="shared" si="16"/>
        <v>0.28600000000000003</v>
      </c>
      <c r="O257" s="40">
        <f t="shared" si="17"/>
        <v>960.73120000000017</v>
      </c>
      <c r="P257" s="36">
        <f t="shared" si="18"/>
        <v>2398.4688000000001</v>
      </c>
    </row>
    <row r="258" spans="1:16" x14ac:dyDescent="0.25">
      <c r="A258" s="4" t="s">
        <v>238</v>
      </c>
      <c r="B258" s="1">
        <v>22439</v>
      </c>
      <c r="C258" s="5" t="s">
        <v>3</v>
      </c>
      <c r="D258" s="6">
        <v>90</v>
      </c>
      <c r="E258" s="47">
        <v>5337.99</v>
      </c>
      <c r="F258" s="46"/>
      <c r="G258" s="40" t="s">
        <v>954</v>
      </c>
      <c r="P258" s="36">
        <f>E258</f>
        <v>5337.99</v>
      </c>
    </row>
    <row r="259" spans="1:16" x14ac:dyDescent="0.25">
      <c r="A259" s="4" t="s">
        <v>239</v>
      </c>
      <c r="B259" s="1">
        <v>36793</v>
      </c>
      <c r="C259" s="5" t="s">
        <v>3</v>
      </c>
      <c r="D259" s="6">
        <v>430.53399999999999</v>
      </c>
      <c r="E259" s="47">
        <v>15688.67</v>
      </c>
      <c r="F259" s="46"/>
      <c r="G259" s="40" t="s">
        <v>954</v>
      </c>
      <c r="P259" s="36">
        <f>E259</f>
        <v>15688.67</v>
      </c>
    </row>
    <row r="260" spans="1:16" x14ac:dyDescent="0.25">
      <c r="A260" s="4" t="s">
        <v>240</v>
      </c>
      <c r="B260" s="1">
        <v>34354</v>
      </c>
      <c r="C260" s="5" t="s">
        <v>3</v>
      </c>
      <c r="D260" s="6">
        <v>101</v>
      </c>
      <c r="E260" s="47">
        <v>3916.78</v>
      </c>
      <c r="F260" s="46"/>
      <c r="G260" s="40" t="s">
        <v>954</v>
      </c>
      <c r="P260" s="36">
        <f>E260</f>
        <v>3916.78</v>
      </c>
    </row>
    <row r="261" spans="1:16" x14ac:dyDescent="0.25">
      <c r="A261" s="4" t="s">
        <v>241</v>
      </c>
      <c r="B261" s="1">
        <v>36715</v>
      </c>
      <c r="C261" s="5" t="s">
        <v>3</v>
      </c>
      <c r="D261" s="7">
        <v>1337.98</v>
      </c>
      <c r="E261" s="47">
        <v>49665.82</v>
      </c>
      <c r="F261" s="46"/>
      <c r="G261" s="40" t="s">
        <v>954</v>
      </c>
      <c r="P261" s="36">
        <f>E261</f>
        <v>49665.82</v>
      </c>
    </row>
    <row r="262" spans="1:16" x14ac:dyDescent="0.25">
      <c r="A262" s="4" t="s">
        <v>242</v>
      </c>
      <c r="B262" s="1">
        <v>393</v>
      </c>
      <c r="C262" s="5" t="s">
        <v>3</v>
      </c>
      <c r="D262" s="6">
        <v>11.044</v>
      </c>
      <c r="E262" s="47">
        <v>302.89999999999998</v>
      </c>
      <c r="F262" s="46">
        <v>41.947000000000003</v>
      </c>
      <c r="G262" s="40">
        <f>F262*D262</f>
        <v>463.26266800000008</v>
      </c>
      <c r="H262" s="50" t="s">
        <v>1194</v>
      </c>
      <c r="J262" s="40" t="s">
        <v>1186</v>
      </c>
      <c r="K262" s="40">
        <v>0.15</v>
      </c>
      <c r="L262" s="40">
        <v>0</v>
      </c>
      <c r="M262" s="40">
        <v>0.16</v>
      </c>
      <c r="N262" s="40">
        <f t="shared" ref="N262:N323" si="22">1-((1-K262)*(1-L262)*(1-M262))</f>
        <v>0.28600000000000003</v>
      </c>
      <c r="O262" s="40">
        <f t="shared" ref="O262:O323" si="23">G262*N262</f>
        <v>132.49312304800003</v>
      </c>
      <c r="P262" s="36">
        <f t="shared" ref="P262:P324" si="24">G262-O262</f>
        <v>330.76954495200005</v>
      </c>
    </row>
    <row r="263" spans="1:16" x14ac:dyDescent="0.25">
      <c r="A263" s="4" t="s">
        <v>243</v>
      </c>
      <c r="B263" s="1">
        <v>33980</v>
      </c>
      <c r="C263" s="5" t="s">
        <v>3</v>
      </c>
      <c r="D263" s="6">
        <v>26.419</v>
      </c>
      <c r="E263" s="47">
        <v>1030.6099999999999</v>
      </c>
      <c r="F263" s="46"/>
      <c r="G263" s="40" t="s">
        <v>954</v>
      </c>
      <c r="P263" s="36">
        <f>E263</f>
        <v>1030.6099999999999</v>
      </c>
    </row>
    <row r="264" spans="1:16" x14ac:dyDescent="0.25">
      <c r="A264" s="4" t="s">
        <v>244</v>
      </c>
      <c r="B264" s="1">
        <v>33932</v>
      </c>
      <c r="C264" s="5" t="s">
        <v>3</v>
      </c>
      <c r="D264" s="6">
        <v>313.87599999999998</v>
      </c>
      <c r="E264" s="47">
        <v>40193.160000000003</v>
      </c>
      <c r="F264" s="46"/>
      <c r="G264" s="40" t="s">
        <v>954</v>
      </c>
      <c r="P264" s="36">
        <f>E264</f>
        <v>40193.160000000003</v>
      </c>
    </row>
    <row r="265" spans="1:16" x14ac:dyDescent="0.25">
      <c r="A265" s="4" t="s">
        <v>245</v>
      </c>
      <c r="B265" s="1">
        <v>40866</v>
      </c>
      <c r="C265" s="5" t="s">
        <v>3</v>
      </c>
      <c r="D265" s="6">
        <v>48.01</v>
      </c>
      <c r="E265" s="47">
        <v>6762.81</v>
      </c>
      <c r="F265" s="46"/>
      <c r="G265" s="40" t="s">
        <v>954</v>
      </c>
      <c r="P265" s="36">
        <f>E265</f>
        <v>6762.81</v>
      </c>
    </row>
    <row r="266" spans="1:16" x14ac:dyDescent="0.25">
      <c r="A266" s="4" t="s">
        <v>246</v>
      </c>
      <c r="B266" s="1">
        <v>40490</v>
      </c>
      <c r="C266" s="5" t="s">
        <v>3</v>
      </c>
      <c r="D266" s="6">
        <v>2.9049999999999998</v>
      </c>
      <c r="E266" s="47">
        <v>279.52999999999997</v>
      </c>
      <c r="F266" s="46"/>
      <c r="G266" s="40" t="s">
        <v>954</v>
      </c>
      <c r="P266" s="36">
        <f>E266</f>
        <v>279.52999999999997</v>
      </c>
    </row>
    <row r="267" spans="1:16" x14ac:dyDescent="0.25">
      <c r="A267" s="4" t="s">
        <v>247</v>
      </c>
      <c r="B267" s="1">
        <v>33258</v>
      </c>
      <c r="C267" s="5" t="s">
        <v>3</v>
      </c>
      <c r="D267" s="6">
        <v>7.6509999999999998</v>
      </c>
      <c r="E267" s="47">
        <v>1051.68</v>
      </c>
      <c r="F267" s="46"/>
      <c r="G267" s="40" t="s">
        <v>954</v>
      </c>
      <c r="P267" s="36">
        <f>E267</f>
        <v>1051.68</v>
      </c>
    </row>
    <row r="268" spans="1:16" x14ac:dyDescent="0.25">
      <c r="A268" s="4" t="s">
        <v>248</v>
      </c>
      <c r="B268" s="1">
        <v>29301</v>
      </c>
      <c r="C268" s="5" t="s">
        <v>3</v>
      </c>
      <c r="D268" s="6">
        <v>459.96600000000001</v>
      </c>
      <c r="E268" s="47"/>
      <c r="F268" s="46"/>
      <c r="G268" s="40" t="s">
        <v>954</v>
      </c>
      <c r="J268" s="40" t="s">
        <v>1069</v>
      </c>
      <c r="P268" s="36">
        <f>D268*10</f>
        <v>4599.66</v>
      </c>
    </row>
    <row r="269" spans="1:16" x14ac:dyDescent="0.25">
      <c r="A269" s="4" t="s">
        <v>249</v>
      </c>
      <c r="B269" s="1">
        <v>52522</v>
      </c>
      <c r="C269" s="5" t="s">
        <v>3</v>
      </c>
      <c r="D269" s="7">
        <v>1229.653</v>
      </c>
      <c r="E269" s="47">
        <v>40209.599999999999</v>
      </c>
      <c r="F269" s="46"/>
      <c r="G269" s="40" t="s">
        <v>954</v>
      </c>
      <c r="P269" s="36">
        <f>E269</f>
        <v>40209.599999999999</v>
      </c>
    </row>
    <row r="270" spans="1:16" x14ac:dyDescent="0.25">
      <c r="A270" s="4" t="s">
        <v>250</v>
      </c>
      <c r="B270" s="1">
        <v>38135</v>
      </c>
      <c r="C270" s="5" t="s">
        <v>3</v>
      </c>
      <c r="D270" s="6">
        <v>86.176000000000002</v>
      </c>
      <c r="E270" s="47">
        <v>7177.08</v>
      </c>
      <c r="F270" s="46"/>
      <c r="G270" s="40" t="s">
        <v>954</v>
      </c>
      <c r="P270" s="36">
        <f>E270</f>
        <v>7177.08</v>
      </c>
    </row>
    <row r="271" spans="1:16" x14ac:dyDescent="0.25">
      <c r="A271" s="4" t="s">
        <v>251</v>
      </c>
      <c r="B271" s="1">
        <v>38195</v>
      </c>
      <c r="C271" s="5" t="s">
        <v>3</v>
      </c>
      <c r="D271" s="6">
        <v>136</v>
      </c>
      <c r="E271" s="47">
        <v>16672.88</v>
      </c>
      <c r="F271" s="46"/>
      <c r="G271" s="40" t="s">
        <v>954</v>
      </c>
      <c r="P271" s="36">
        <f>E271</f>
        <v>16672.88</v>
      </c>
    </row>
    <row r="272" spans="1:16" x14ac:dyDescent="0.25">
      <c r="A272" s="4" t="s">
        <v>252</v>
      </c>
      <c r="B272" s="1">
        <v>38196</v>
      </c>
      <c r="C272" s="5" t="s">
        <v>3</v>
      </c>
      <c r="D272" s="6">
        <v>195.9</v>
      </c>
      <c r="E272" s="47">
        <v>16063.81</v>
      </c>
      <c r="F272" s="46"/>
      <c r="G272" s="40" t="s">
        <v>954</v>
      </c>
      <c r="P272" s="36">
        <f>E272</f>
        <v>16063.81</v>
      </c>
    </row>
    <row r="273" spans="1:16" x14ac:dyDescent="0.25">
      <c r="A273" s="4" t="s">
        <v>253</v>
      </c>
      <c r="B273" s="1">
        <v>12222</v>
      </c>
      <c r="C273" s="5" t="s">
        <v>3</v>
      </c>
      <c r="D273" s="6">
        <v>15.66</v>
      </c>
      <c r="E273" s="47">
        <v>514.91999999999996</v>
      </c>
      <c r="F273" s="46">
        <v>58.08</v>
      </c>
      <c r="G273" s="40">
        <f>F273*D273</f>
        <v>909.53279999999995</v>
      </c>
      <c r="H273" s="50" t="s">
        <v>1063</v>
      </c>
      <c r="J273" s="40" t="s">
        <v>1212</v>
      </c>
      <c r="K273" s="40">
        <v>0.15</v>
      </c>
      <c r="L273" s="40">
        <v>0</v>
      </c>
      <c r="M273" s="40">
        <v>0.16</v>
      </c>
      <c r="N273" s="40">
        <f t="shared" si="22"/>
        <v>0.28600000000000003</v>
      </c>
      <c r="O273" s="40">
        <f t="shared" si="23"/>
        <v>260.12638079999999</v>
      </c>
      <c r="P273" s="36">
        <f t="shared" si="24"/>
        <v>649.40641919999996</v>
      </c>
    </row>
    <row r="274" spans="1:16" x14ac:dyDescent="0.25">
      <c r="A274" s="4" t="s">
        <v>254</v>
      </c>
      <c r="B274" s="1">
        <v>38134</v>
      </c>
      <c r="C274" s="5" t="s">
        <v>3</v>
      </c>
      <c r="D274" s="6">
        <v>4.58</v>
      </c>
      <c r="E274" s="47">
        <v>404.02</v>
      </c>
      <c r="F274" s="46"/>
      <c r="G274" s="40" t="s">
        <v>954</v>
      </c>
      <c r="P274" s="36">
        <f t="shared" ref="P274:P285" si="25">E274</f>
        <v>404.02</v>
      </c>
    </row>
    <row r="275" spans="1:16" x14ac:dyDescent="0.25">
      <c r="A275" s="4" t="s">
        <v>255</v>
      </c>
      <c r="B275" s="1">
        <v>33844</v>
      </c>
      <c r="C275" s="5" t="s">
        <v>3</v>
      </c>
      <c r="D275" s="6">
        <v>188.976</v>
      </c>
      <c r="E275" s="47">
        <v>17642.79</v>
      </c>
      <c r="F275" s="46"/>
      <c r="G275" s="40" t="s">
        <v>954</v>
      </c>
      <c r="P275" s="36">
        <f t="shared" si="25"/>
        <v>17642.79</v>
      </c>
    </row>
    <row r="276" spans="1:16" x14ac:dyDescent="0.25">
      <c r="A276" s="4" t="s">
        <v>256</v>
      </c>
      <c r="B276" s="1">
        <v>34008</v>
      </c>
      <c r="C276" s="5" t="s">
        <v>3</v>
      </c>
      <c r="D276" s="6">
        <v>159.1</v>
      </c>
      <c r="E276" s="47">
        <v>17895.86</v>
      </c>
      <c r="F276" s="46"/>
      <c r="G276" s="40" t="s">
        <v>954</v>
      </c>
      <c r="P276" s="36">
        <f t="shared" si="25"/>
        <v>17895.86</v>
      </c>
    </row>
    <row r="277" spans="1:16" x14ac:dyDescent="0.25">
      <c r="A277" s="4" t="s">
        <v>257</v>
      </c>
      <c r="B277" s="1">
        <v>33841</v>
      </c>
      <c r="C277" s="5" t="s">
        <v>3</v>
      </c>
      <c r="D277" s="6">
        <v>45.006999999999998</v>
      </c>
      <c r="E277" s="47">
        <v>3867.79</v>
      </c>
      <c r="F277" s="46"/>
      <c r="G277" s="40" t="s">
        <v>954</v>
      </c>
      <c r="P277" s="36">
        <f t="shared" si="25"/>
        <v>3867.79</v>
      </c>
    </row>
    <row r="278" spans="1:16" x14ac:dyDescent="0.25">
      <c r="A278" s="4" t="s">
        <v>257</v>
      </c>
      <c r="B278" s="1">
        <v>33842</v>
      </c>
      <c r="C278" s="5" t="s">
        <v>3</v>
      </c>
      <c r="D278" s="7">
        <v>1566.481</v>
      </c>
      <c r="E278" s="47">
        <v>120210.38</v>
      </c>
      <c r="F278" s="46"/>
      <c r="G278" s="40" t="s">
        <v>954</v>
      </c>
      <c r="P278" s="36">
        <f t="shared" si="25"/>
        <v>120210.38</v>
      </c>
    </row>
    <row r="279" spans="1:16" x14ac:dyDescent="0.25">
      <c r="A279" s="4" t="s">
        <v>258</v>
      </c>
      <c r="B279" s="1">
        <v>33843</v>
      </c>
      <c r="C279" s="5" t="s">
        <v>3</v>
      </c>
      <c r="D279" s="6">
        <v>134.084</v>
      </c>
      <c r="E279" s="47">
        <v>12102.46</v>
      </c>
      <c r="F279" s="46"/>
      <c r="G279" s="40" t="s">
        <v>954</v>
      </c>
      <c r="P279" s="36">
        <f t="shared" si="25"/>
        <v>12102.46</v>
      </c>
    </row>
    <row r="280" spans="1:16" x14ac:dyDescent="0.25">
      <c r="A280" s="4" t="s">
        <v>259</v>
      </c>
      <c r="B280" s="1">
        <v>34074</v>
      </c>
      <c r="C280" s="5" t="s">
        <v>3</v>
      </c>
      <c r="D280" s="6">
        <v>160.70500000000001</v>
      </c>
      <c r="E280" s="47">
        <v>12453.41</v>
      </c>
      <c r="F280" s="46"/>
      <c r="G280" s="40" t="s">
        <v>954</v>
      </c>
      <c r="P280" s="36">
        <f t="shared" si="25"/>
        <v>12453.41</v>
      </c>
    </row>
    <row r="281" spans="1:16" x14ac:dyDescent="0.25">
      <c r="A281" s="4" t="s">
        <v>260</v>
      </c>
      <c r="B281" s="1">
        <v>43624</v>
      </c>
      <c r="C281" s="5" t="s">
        <v>3</v>
      </c>
      <c r="D281" s="6">
        <v>206</v>
      </c>
      <c r="E281" s="47">
        <v>44556.639999999999</v>
      </c>
      <c r="F281" s="46"/>
      <c r="G281" s="40" t="s">
        <v>954</v>
      </c>
      <c r="P281" s="36">
        <f t="shared" si="25"/>
        <v>44556.639999999999</v>
      </c>
    </row>
    <row r="282" spans="1:16" x14ac:dyDescent="0.25">
      <c r="A282" s="4" t="s">
        <v>261</v>
      </c>
      <c r="B282" s="1">
        <v>34007</v>
      </c>
      <c r="C282" s="5" t="s">
        <v>3</v>
      </c>
      <c r="D282" s="6">
        <v>188.465</v>
      </c>
      <c r="E282" s="47">
        <v>20372.150000000001</v>
      </c>
      <c r="F282" s="46"/>
      <c r="G282" s="40" t="s">
        <v>954</v>
      </c>
      <c r="P282" s="36">
        <f t="shared" si="25"/>
        <v>20372.150000000001</v>
      </c>
    </row>
    <row r="283" spans="1:16" x14ac:dyDescent="0.25">
      <c r="A283" s="4" t="s">
        <v>262</v>
      </c>
      <c r="B283" s="1">
        <v>34077</v>
      </c>
      <c r="C283" s="5" t="s">
        <v>3</v>
      </c>
      <c r="D283" s="6">
        <v>486.101</v>
      </c>
      <c r="E283" s="47">
        <v>70713.94</v>
      </c>
      <c r="F283" s="46"/>
      <c r="G283" s="40" t="s">
        <v>954</v>
      </c>
      <c r="P283" s="36">
        <f t="shared" si="25"/>
        <v>70713.94</v>
      </c>
    </row>
    <row r="284" spans="1:16" x14ac:dyDescent="0.25">
      <c r="A284" s="4" t="s">
        <v>113</v>
      </c>
      <c r="B284" s="1">
        <v>33262</v>
      </c>
      <c r="C284" s="5" t="s">
        <v>3</v>
      </c>
      <c r="D284" s="6">
        <v>47.45</v>
      </c>
      <c r="E284" s="47">
        <v>9310.3799999999992</v>
      </c>
      <c r="F284" s="46"/>
      <c r="G284" s="40" t="s">
        <v>954</v>
      </c>
      <c r="P284" s="36">
        <f t="shared" si="25"/>
        <v>9310.3799999999992</v>
      </c>
    </row>
    <row r="285" spans="1:16" x14ac:dyDescent="0.25">
      <c r="A285" s="4" t="s">
        <v>263</v>
      </c>
      <c r="B285" s="1">
        <v>33283</v>
      </c>
      <c r="C285" s="5" t="s">
        <v>3</v>
      </c>
      <c r="D285" s="6">
        <v>72.331999999999994</v>
      </c>
      <c r="E285" s="47">
        <v>1721.52</v>
      </c>
      <c r="F285" s="46"/>
      <c r="G285" s="40" t="s">
        <v>954</v>
      </c>
      <c r="P285" s="36">
        <f t="shared" si="25"/>
        <v>1721.52</v>
      </c>
    </row>
    <row r="286" spans="1:16" x14ac:dyDescent="0.25">
      <c r="A286" s="4" t="s">
        <v>68</v>
      </c>
      <c r="B286" s="1">
        <v>23909</v>
      </c>
      <c r="C286" s="5" t="s">
        <v>3</v>
      </c>
      <c r="D286" s="6">
        <v>252.72300000000001</v>
      </c>
      <c r="E286" s="47">
        <v>21862.94</v>
      </c>
      <c r="F286" s="46">
        <v>159.5</v>
      </c>
      <c r="G286" s="49">
        <f>D286*F286</f>
        <v>40309.318500000001</v>
      </c>
      <c r="H286" s="50" t="s">
        <v>1072</v>
      </c>
      <c r="J286" s="40" t="s">
        <v>1069</v>
      </c>
      <c r="K286" s="40">
        <v>0.15</v>
      </c>
      <c r="L286" s="40">
        <v>0</v>
      </c>
      <c r="M286" s="40">
        <v>0.16</v>
      </c>
      <c r="N286" s="40">
        <f t="shared" si="22"/>
        <v>0.28600000000000003</v>
      </c>
      <c r="O286" s="40">
        <f t="shared" si="23"/>
        <v>11528.465091000002</v>
      </c>
      <c r="P286" s="36">
        <f t="shared" si="24"/>
        <v>28780.853408999999</v>
      </c>
    </row>
    <row r="287" spans="1:16" x14ac:dyDescent="0.25">
      <c r="A287" s="4" t="s">
        <v>16</v>
      </c>
      <c r="B287" s="1">
        <v>25888</v>
      </c>
      <c r="C287" s="5" t="s">
        <v>3</v>
      </c>
      <c r="D287" s="6">
        <v>79.2</v>
      </c>
      <c r="E287" s="47">
        <v>6610.39</v>
      </c>
      <c r="F287" s="48">
        <f>135646/1000</f>
        <v>135.64599999999999</v>
      </c>
      <c r="G287" s="49">
        <f>D287*F287</f>
        <v>10743.163199999999</v>
      </c>
      <c r="H287" s="50" t="s">
        <v>888</v>
      </c>
      <c r="J287" s="40" t="s">
        <v>1069</v>
      </c>
      <c r="K287" s="40">
        <v>0.15</v>
      </c>
      <c r="L287" s="40">
        <v>0</v>
      </c>
      <c r="M287" s="40">
        <v>0.16</v>
      </c>
      <c r="N287" s="40">
        <f t="shared" si="22"/>
        <v>0.28600000000000003</v>
      </c>
      <c r="O287" s="40">
        <f t="shared" si="23"/>
        <v>3072.5446752000003</v>
      </c>
      <c r="P287" s="36">
        <f t="shared" si="24"/>
        <v>7670.6185247999983</v>
      </c>
    </row>
    <row r="288" spans="1:16" x14ac:dyDescent="0.25">
      <c r="A288" s="4" t="s">
        <v>2</v>
      </c>
      <c r="B288" s="1">
        <v>12224</v>
      </c>
      <c r="C288" s="5" t="s">
        <v>3</v>
      </c>
      <c r="D288" s="6">
        <v>0.88</v>
      </c>
      <c r="E288" s="47">
        <v>27.37</v>
      </c>
      <c r="F288" s="46">
        <v>45.5</v>
      </c>
      <c r="G288" s="40">
        <f>45500/1000*D288</f>
        <v>40.04</v>
      </c>
      <c r="H288" s="50" t="s">
        <v>872</v>
      </c>
      <c r="J288" s="40" t="s">
        <v>1212</v>
      </c>
      <c r="K288" s="40">
        <v>0.15</v>
      </c>
      <c r="L288" s="40">
        <v>0</v>
      </c>
      <c r="M288" s="40">
        <v>0.16</v>
      </c>
      <c r="N288" s="40">
        <f t="shared" si="22"/>
        <v>0.28600000000000003</v>
      </c>
      <c r="O288" s="40">
        <f t="shared" si="23"/>
        <v>11.451440000000002</v>
      </c>
      <c r="P288" s="36">
        <f t="shared" si="24"/>
        <v>28.588559999999998</v>
      </c>
    </row>
    <row r="289" spans="1:16" x14ac:dyDescent="0.25">
      <c r="A289" s="4" t="s">
        <v>264</v>
      </c>
      <c r="B289" s="1">
        <v>32865</v>
      </c>
      <c r="C289" s="5" t="s">
        <v>3</v>
      </c>
      <c r="D289" s="6">
        <v>8.4049999999999994</v>
      </c>
      <c r="E289" s="47">
        <v>712.29</v>
      </c>
      <c r="F289" s="46">
        <v>128.44800000000001</v>
      </c>
      <c r="G289" s="40">
        <f>F289*D289</f>
        <v>1079.60544</v>
      </c>
      <c r="H289" s="50" t="s">
        <v>1074</v>
      </c>
      <c r="J289" s="40" t="s">
        <v>1069</v>
      </c>
      <c r="K289" s="40">
        <v>0.15</v>
      </c>
      <c r="L289" s="40">
        <v>0</v>
      </c>
      <c r="M289" s="40">
        <v>0.16</v>
      </c>
      <c r="N289" s="40">
        <f t="shared" si="22"/>
        <v>0.28600000000000003</v>
      </c>
      <c r="O289" s="40">
        <f t="shared" si="23"/>
        <v>308.76715584000004</v>
      </c>
      <c r="P289" s="36">
        <f t="shared" si="24"/>
        <v>770.83828416000006</v>
      </c>
    </row>
    <row r="290" spans="1:16" x14ac:dyDescent="0.25">
      <c r="A290" s="4" t="s">
        <v>265</v>
      </c>
      <c r="B290" s="1">
        <v>37944</v>
      </c>
      <c r="C290" s="5" t="s">
        <v>3</v>
      </c>
      <c r="D290" s="6">
        <v>74.739999999999995</v>
      </c>
      <c r="E290" s="47">
        <v>3064.33</v>
      </c>
      <c r="F290" s="46"/>
      <c r="G290" s="40" t="s">
        <v>954</v>
      </c>
      <c r="P290" s="36">
        <f>E290</f>
        <v>3064.33</v>
      </c>
    </row>
    <row r="291" spans="1:16" x14ac:dyDescent="0.25">
      <c r="A291" s="4" t="s">
        <v>266</v>
      </c>
      <c r="B291" s="1">
        <v>34009</v>
      </c>
      <c r="C291" s="5" t="s">
        <v>3</v>
      </c>
      <c r="D291" s="7">
        <v>1417.627</v>
      </c>
      <c r="E291" s="47">
        <v>141298.64000000001</v>
      </c>
      <c r="F291" s="46"/>
      <c r="G291" s="40" t="s">
        <v>954</v>
      </c>
      <c r="P291" s="36">
        <f>E291</f>
        <v>141298.64000000001</v>
      </c>
    </row>
    <row r="292" spans="1:16" x14ac:dyDescent="0.25">
      <c r="A292" s="4" t="s">
        <v>267</v>
      </c>
      <c r="B292" s="1">
        <v>33845</v>
      </c>
      <c r="C292" s="5" t="s">
        <v>3</v>
      </c>
      <c r="D292" s="6">
        <v>716.16200000000003</v>
      </c>
      <c r="E292" s="47">
        <v>31088.59</v>
      </c>
      <c r="F292" s="46"/>
      <c r="G292" s="40" t="s">
        <v>954</v>
      </c>
      <c r="P292" s="36">
        <f>E292</f>
        <v>31088.59</v>
      </c>
    </row>
    <row r="293" spans="1:16" x14ac:dyDescent="0.25">
      <c r="A293" s="4" t="s">
        <v>116</v>
      </c>
      <c r="B293" s="1">
        <v>33263</v>
      </c>
      <c r="C293" s="5" t="s">
        <v>3</v>
      </c>
      <c r="D293" s="6">
        <v>139.114</v>
      </c>
      <c r="E293" s="47">
        <v>13773.48</v>
      </c>
      <c r="F293" s="46"/>
      <c r="G293" s="40" t="s">
        <v>954</v>
      </c>
      <c r="P293" s="36">
        <f>E293</f>
        <v>13773.48</v>
      </c>
    </row>
    <row r="294" spans="1:16" x14ac:dyDescent="0.25">
      <c r="A294" s="4" t="s">
        <v>268</v>
      </c>
      <c r="B294" s="1">
        <v>33252</v>
      </c>
      <c r="C294" s="5" t="s">
        <v>3</v>
      </c>
      <c r="D294" s="6">
        <v>127.52</v>
      </c>
      <c r="E294" s="47">
        <v>26249.39</v>
      </c>
      <c r="F294" s="46"/>
      <c r="G294" s="40" t="s">
        <v>954</v>
      </c>
      <c r="P294" s="36">
        <f>E294</f>
        <v>26249.39</v>
      </c>
    </row>
    <row r="295" spans="1:16" x14ac:dyDescent="0.25">
      <c r="A295" s="4" t="s">
        <v>269</v>
      </c>
      <c r="B295" s="1">
        <v>12194</v>
      </c>
      <c r="C295" s="5" t="s">
        <v>3</v>
      </c>
      <c r="D295" s="6">
        <v>8.0559999999999992</v>
      </c>
      <c r="E295" s="47">
        <v>727.34</v>
      </c>
      <c r="F295" s="46">
        <v>96.445999999999998</v>
      </c>
      <c r="G295" s="40">
        <f>F295*D295</f>
        <v>776.96897599999988</v>
      </c>
      <c r="H295" s="50" t="s">
        <v>1077</v>
      </c>
      <c r="J295" s="40" t="s">
        <v>1069</v>
      </c>
      <c r="K295" s="40">
        <v>0.15</v>
      </c>
      <c r="L295" s="40">
        <v>0</v>
      </c>
      <c r="M295" s="40">
        <v>0.16</v>
      </c>
      <c r="N295" s="40">
        <f t="shared" si="22"/>
        <v>0.28600000000000003</v>
      </c>
      <c r="O295" s="40">
        <f t="shared" si="23"/>
        <v>222.213127136</v>
      </c>
      <c r="P295" s="36">
        <f t="shared" si="24"/>
        <v>554.75584886399986</v>
      </c>
    </row>
    <row r="296" spans="1:16" x14ac:dyDescent="0.25">
      <c r="A296" s="4" t="s">
        <v>117</v>
      </c>
      <c r="B296" s="1">
        <v>32808</v>
      </c>
      <c r="C296" s="5" t="s">
        <v>3</v>
      </c>
      <c r="D296" s="6">
        <v>26.829000000000001</v>
      </c>
      <c r="E296" s="47">
        <v>2594.4299999999998</v>
      </c>
      <c r="F296" s="46">
        <v>92.158000000000001</v>
      </c>
      <c r="G296" s="40">
        <f>F296*D296</f>
        <v>2472.5069819999999</v>
      </c>
      <c r="H296" s="50" t="s">
        <v>1078</v>
      </c>
      <c r="J296" s="40" t="s">
        <v>1069</v>
      </c>
      <c r="K296" s="40">
        <v>0.15</v>
      </c>
      <c r="L296" s="40">
        <v>0</v>
      </c>
      <c r="M296" s="40">
        <v>0.16</v>
      </c>
      <c r="N296" s="40">
        <f t="shared" si="22"/>
        <v>0.28600000000000003</v>
      </c>
      <c r="O296" s="40">
        <f t="shared" si="23"/>
        <v>707.13699685200004</v>
      </c>
      <c r="P296" s="36">
        <f t="shared" si="24"/>
        <v>1765.3699851479998</v>
      </c>
    </row>
    <row r="297" spans="1:16" x14ac:dyDescent="0.25">
      <c r="A297" s="4" t="s">
        <v>120</v>
      </c>
      <c r="B297" s="1">
        <v>11835</v>
      </c>
      <c r="C297" s="5" t="s">
        <v>3</v>
      </c>
      <c r="D297" s="6">
        <v>68.844999999999999</v>
      </c>
      <c r="E297" s="47">
        <v>5200.29</v>
      </c>
      <c r="F297" s="46">
        <v>106.065</v>
      </c>
      <c r="G297" s="49">
        <f>F297*D297</f>
        <v>7302.0449250000001</v>
      </c>
      <c r="H297" s="50" t="s">
        <v>1081</v>
      </c>
      <c r="J297" s="40" t="s">
        <v>1069</v>
      </c>
      <c r="K297" s="40">
        <v>0.15</v>
      </c>
      <c r="L297" s="40">
        <v>0</v>
      </c>
      <c r="M297" s="40">
        <v>0.16</v>
      </c>
      <c r="N297" s="40">
        <f t="shared" si="22"/>
        <v>0.28600000000000003</v>
      </c>
      <c r="O297" s="40">
        <f t="shared" si="23"/>
        <v>2088.3848485500002</v>
      </c>
      <c r="P297" s="36">
        <f t="shared" si="24"/>
        <v>5213.6600764499999</v>
      </c>
    </row>
    <row r="298" spans="1:16" x14ac:dyDescent="0.25">
      <c r="A298" s="4" t="s">
        <v>270</v>
      </c>
      <c r="B298" s="1">
        <v>33990</v>
      </c>
      <c r="C298" s="5" t="s">
        <v>3</v>
      </c>
      <c r="D298" s="6">
        <v>121.114</v>
      </c>
      <c r="E298" s="47">
        <v>6530.47</v>
      </c>
      <c r="F298" s="46"/>
      <c r="G298" s="40" t="s">
        <v>954</v>
      </c>
      <c r="P298" s="36">
        <f t="shared" ref="P298:P303" si="26">E298</f>
        <v>6530.47</v>
      </c>
    </row>
    <row r="299" spans="1:16" x14ac:dyDescent="0.25">
      <c r="A299" s="4" t="s">
        <v>271</v>
      </c>
      <c r="B299" s="1">
        <v>33847</v>
      </c>
      <c r="C299" s="5" t="s">
        <v>3</v>
      </c>
      <c r="D299" s="6">
        <v>65.385999999999996</v>
      </c>
      <c r="E299" s="47">
        <v>9998.19</v>
      </c>
      <c r="F299" s="46"/>
      <c r="G299" s="40" t="s">
        <v>954</v>
      </c>
      <c r="P299" s="36">
        <f t="shared" si="26"/>
        <v>9998.19</v>
      </c>
    </row>
    <row r="300" spans="1:16" x14ac:dyDescent="0.25">
      <c r="A300" s="4" t="s">
        <v>272</v>
      </c>
      <c r="B300" s="1">
        <v>34129</v>
      </c>
      <c r="C300" s="5" t="s">
        <v>3</v>
      </c>
      <c r="D300" s="6">
        <v>201.24</v>
      </c>
      <c r="E300" s="47">
        <v>32832.97</v>
      </c>
      <c r="F300" s="46"/>
      <c r="G300" s="40" t="s">
        <v>954</v>
      </c>
      <c r="P300" s="36">
        <f t="shared" si="26"/>
        <v>32832.97</v>
      </c>
    </row>
    <row r="301" spans="1:16" x14ac:dyDescent="0.25">
      <c r="A301" s="4" t="s">
        <v>273</v>
      </c>
      <c r="B301" s="1">
        <v>34075</v>
      </c>
      <c r="C301" s="5" t="s">
        <v>3</v>
      </c>
      <c r="D301" s="6">
        <v>359.55</v>
      </c>
      <c r="E301" s="47">
        <v>19066.939999999999</v>
      </c>
      <c r="F301" s="46"/>
      <c r="G301" s="40" t="s">
        <v>954</v>
      </c>
      <c r="P301" s="36">
        <f t="shared" si="26"/>
        <v>19066.939999999999</v>
      </c>
    </row>
    <row r="302" spans="1:16" x14ac:dyDescent="0.25">
      <c r="A302" s="4" t="s">
        <v>274</v>
      </c>
      <c r="B302" s="1">
        <v>33702</v>
      </c>
      <c r="C302" s="5" t="s">
        <v>3</v>
      </c>
      <c r="D302" s="6">
        <v>2.5870000000000002</v>
      </c>
      <c r="E302" s="47">
        <v>175.75</v>
      </c>
      <c r="F302" s="46"/>
      <c r="G302" s="40" t="s">
        <v>954</v>
      </c>
      <c r="P302" s="36">
        <f t="shared" si="26"/>
        <v>175.75</v>
      </c>
    </row>
    <row r="303" spans="1:16" x14ac:dyDescent="0.25">
      <c r="A303" s="4" t="s">
        <v>275</v>
      </c>
      <c r="B303" s="1">
        <v>33948</v>
      </c>
      <c r="C303" s="5" t="s">
        <v>3</v>
      </c>
      <c r="D303" s="6">
        <v>218.73599999999999</v>
      </c>
      <c r="E303" s="47">
        <v>16450.939999999999</v>
      </c>
      <c r="F303" s="46"/>
      <c r="G303" s="40" t="s">
        <v>954</v>
      </c>
      <c r="P303" s="36">
        <f t="shared" si="26"/>
        <v>16450.939999999999</v>
      </c>
    </row>
    <row r="304" spans="1:16" x14ac:dyDescent="0.25">
      <c r="A304" s="4" t="s">
        <v>276</v>
      </c>
      <c r="B304" s="1">
        <v>32764</v>
      </c>
      <c r="C304" s="5" t="s">
        <v>3</v>
      </c>
      <c r="D304" s="6">
        <v>135</v>
      </c>
      <c r="E304" s="47">
        <v>4046.53</v>
      </c>
      <c r="F304" s="46">
        <v>51.48</v>
      </c>
      <c r="G304" s="40">
        <f>F304*D304</f>
        <v>6949.7999999999993</v>
      </c>
      <c r="H304" s="50" t="s">
        <v>1063</v>
      </c>
      <c r="J304" s="40" t="s">
        <v>1212</v>
      </c>
      <c r="K304" s="40">
        <v>0.15</v>
      </c>
      <c r="L304" s="40">
        <v>0</v>
      </c>
      <c r="M304" s="40">
        <v>0.16</v>
      </c>
      <c r="N304" s="40">
        <f t="shared" si="22"/>
        <v>0.28600000000000003</v>
      </c>
      <c r="O304" s="40">
        <f t="shared" si="23"/>
        <v>1987.6428000000001</v>
      </c>
      <c r="P304" s="36">
        <f t="shared" si="24"/>
        <v>4962.1571999999996</v>
      </c>
    </row>
    <row r="305" spans="1:16" x14ac:dyDescent="0.25">
      <c r="A305" s="4" t="s">
        <v>277</v>
      </c>
      <c r="B305" s="1">
        <v>38814</v>
      </c>
      <c r="C305" s="5" t="s">
        <v>3</v>
      </c>
      <c r="D305" s="6">
        <v>139</v>
      </c>
      <c r="E305" s="47">
        <v>11390.76</v>
      </c>
      <c r="F305" s="46"/>
      <c r="G305" s="40" t="s">
        <v>954</v>
      </c>
      <c r="P305" s="36">
        <f>E305</f>
        <v>11390.76</v>
      </c>
    </row>
    <row r="306" spans="1:16" x14ac:dyDescent="0.25">
      <c r="A306" s="4" t="s">
        <v>278</v>
      </c>
      <c r="B306" s="1">
        <v>33949</v>
      </c>
      <c r="C306" s="5" t="s">
        <v>3</v>
      </c>
      <c r="D306" s="6">
        <v>402.3</v>
      </c>
      <c r="E306" s="47">
        <v>32960.44</v>
      </c>
      <c r="F306" s="46"/>
      <c r="G306" s="40" t="s">
        <v>954</v>
      </c>
      <c r="P306" s="36">
        <f>E306</f>
        <v>32960.44</v>
      </c>
    </row>
    <row r="307" spans="1:16" x14ac:dyDescent="0.25">
      <c r="A307" s="4" t="s">
        <v>279</v>
      </c>
      <c r="B307" s="1">
        <v>33849</v>
      </c>
      <c r="C307" s="5" t="s">
        <v>3</v>
      </c>
      <c r="D307" s="6">
        <v>149.167</v>
      </c>
      <c r="E307" s="47">
        <v>12755.8</v>
      </c>
      <c r="F307" s="46"/>
      <c r="G307" s="40" t="s">
        <v>954</v>
      </c>
      <c r="P307" s="36">
        <f>E307</f>
        <v>12755.8</v>
      </c>
    </row>
    <row r="308" spans="1:16" x14ac:dyDescent="0.25">
      <c r="A308" s="4" t="s">
        <v>280</v>
      </c>
      <c r="B308" s="1">
        <v>33703</v>
      </c>
      <c r="C308" s="5" t="s">
        <v>3</v>
      </c>
      <c r="D308" s="6">
        <v>797.34699999999998</v>
      </c>
      <c r="E308" s="47">
        <v>87123.92</v>
      </c>
      <c r="F308" s="46"/>
      <c r="G308" s="40" t="s">
        <v>954</v>
      </c>
      <c r="P308" s="36">
        <f>E308</f>
        <v>87123.92</v>
      </c>
    </row>
    <row r="309" spans="1:16" x14ac:dyDescent="0.25">
      <c r="A309" s="4" t="s">
        <v>74</v>
      </c>
      <c r="B309" s="1">
        <v>32750</v>
      </c>
      <c r="C309" s="5" t="s">
        <v>3</v>
      </c>
      <c r="D309" s="6">
        <v>200.46</v>
      </c>
      <c r="E309" s="47">
        <v>9480.15</v>
      </c>
      <c r="F309" s="46">
        <v>51.48</v>
      </c>
      <c r="G309" s="40">
        <f>F309*D309</f>
        <v>10319.6808</v>
      </c>
      <c r="H309" s="50" t="s">
        <v>1063</v>
      </c>
      <c r="J309" s="40" t="s">
        <v>1212</v>
      </c>
      <c r="K309" s="40">
        <v>0.15</v>
      </c>
      <c r="L309" s="40">
        <v>0</v>
      </c>
      <c r="M309" s="40">
        <v>0.16</v>
      </c>
      <c r="N309" s="40">
        <f t="shared" si="22"/>
        <v>0.28600000000000003</v>
      </c>
      <c r="O309" s="40">
        <f t="shared" si="23"/>
        <v>2951.4287088000005</v>
      </c>
      <c r="P309" s="36">
        <f t="shared" si="24"/>
        <v>7368.2520912</v>
      </c>
    </row>
    <row r="310" spans="1:16" x14ac:dyDescent="0.25">
      <c r="A310" s="4" t="s">
        <v>281</v>
      </c>
      <c r="B310" s="1">
        <v>25895</v>
      </c>
      <c r="C310" s="5" t="s">
        <v>3</v>
      </c>
      <c r="D310" s="6">
        <v>12</v>
      </c>
      <c r="E310" s="47">
        <v>752.17</v>
      </c>
      <c r="F310" s="46">
        <v>105.952</v>
      </c>
      <c r="G310" s="40">
        <f>F310*D310</f>
        <v>1271.424</v>
      </c>
      <c r="H310" s="50" t="s">
        <v>1090</v>
      </c>
      <c r="J310" s="40" t="s">
        <v>1069</v>
      </c>
      <c r="K310" s="40">
        <v>0.15</v>
      </c>
      <c r="L310" s="40">
        <v>0</v>
      </c>
      <c r="M310" s="40">
        <v>0.16</v>
      </c>
      <c r="N310" s="40">
        <f t="shared" si="22"/>
        <v>0.28600000000000003</v>
      </c>
      <c r="O310" s="40">
        <f t="shared" si="23"/>
        <v>363.62726400000003</v>
      </c>
      <c r="P310" s="36">
        <f t="shared" si="24"/>
        <v>907.79673600000001</v>
      </c>
    </row>
    <row r="311" spans="1:16" x14ac:dyDescent="0.25">
      <c r="A311" s="4" t="s">
        <v>282</v>
      </c>
      <c r="B311" s="1">
        <v>40872</v>
      </c>
      <c r="C311" s="5" t="s">
        <v>3</v>
      </c>
      <c r="D311" s="6">
        <v>570.91399999999999</v>
      </c>
      <c r="E311" s="47">
        <v>54224.33</v>
      </c>
      <c r="F311" s="46"/>
      <c r="G311" s="40" t="s">
        <v>954</v>
      </c>
      <c r="P311" s="36">
        <f t="shared" ref="P311:P316" si="27">E311</f>
        <v>54224.33</v>
      </c>
    </row>
    <row r="312" spans="1:16" x14ac:dyDescent="0.25">
      <c r="A312" s="4" t="s">
        <v>283</v>
      </c>
      <c r="B312" s="1">
        <v>33848</v>
      </c>
      <c r="C312" s="5" t="s">
        <v>3</v>
      </c>
      <c r="D312" s="7">
        <v>5161.7089999999998</v>
      </c>
      <c r="E312" s="47">
        <v>465292.55</v>
      </c>
      <c r="F312" s="46"/>
      <c r="G312" s="40" t="s">
        <v>954</v>
      </c>
      <c r="P312" s="36">
        <f t="shared" si="27"/>
        <v>465292.55</v>
      </c>
    </row>
    <row r="313" spans="1:16" x14ac:dyDescent="0.25">
      <c r="A313" s="4" t="s">
        <v>284</v>
      </c>
      <c r="B313" s="1">
        <v>38813</v>
      </c>
      <c r="C313" s="5" t="s">
        <v>3</v>
      </c>
      <c r="D313" s="6">
        <v>126.85</v>
      </c>
      <c r="E313" s="47">
        <v>10843.52</v>
      </c>
      <c r="F313" s="46"/>
      <c r="G313" s="40" t="s">
        <v>954</v>
      </c>
      <c r="P313" s="36">
        <f t="shared" si="27"/>
        <v>10843.52</v>
      </c>
    </row>
    <row r="314" spans="1:16" x14ac:dyDescent="0.25">
      <c r="A314" s="4" t="s">
        <v>285</v>
      </c>
      <c r="B314" s="1">
        <v>45590</v>
      </c>
      <c r="C314" s="5" t="s">
        <v>3</v>
      </c>
      <c r="D314" s="7">
        <v>4107</v>
      </c>
      <c r="E314" s="47">
        <v>333543.56</v>
      </c>
      <c r="F314" s="46"/>
      <c r="G314" s="40" t="s">
        <v>954</v>
      </c>
      <c r="P314" s="36">
        <f t="shared" si="27"/>
        <v>333543.56</v>
      </c>
    </row>
    <row r="315" spans="1:16" x14ac:dyDescent="0.25">
      <c r="A315" s="4" t="s">
        <v>127</v>
      </c>
      <c r="B315" s="1">
        <v>33269</v>
      </c>
      <c r="C315" s="5" t="s">
        <v>3</v>
      </c>
      <c r="D315" s="6">
        <v>918.43499999999995</v>
      </c>
      <c r="E315" s="47">
        <v>80458.58</v>
      </c>
      <c r="F315" s="46"/>
      <c r="G315" s="40" t="s">
        <v>954</v>
      </c>
      <c r="P315" s="36">
        <f t="shared" si="27"/>
        <v>80458.58</v>
      </c>
    </row>
    <row r="316" spans="1:16" x14ac:dyDescent="0.25">
      <c r="A316" s="4" t="s">
        <v>286</v>
      </c>
      <c r="B316" s="1">
        <v>37943</v>
      </c>
      <c r="C316" s="5" t="s">
        <v>3</v>
      </c>
      <c r="D316" s="6">
        <v>386.5</v>
      </c>
      <c r="E316" s="47">
        <v>39654.910000000003</v>
      </c>
      <c r="F316" s="46"/>
      <c r="G316" s="40" t="s">
        <v>954</v>
      </c>
      <c r="P316" s="36">
        <f t="shared" si="27"/>
        <v>39654.910000000003</v>
      </c>
    </row>
    <row r="317" spans="1:16" x14ac:dyDescent="0.25">
      <c r="A317" s="4" t="s">
        <v>287</v>
      </c>
      <c r="B317" s="1">
        <v>25528</v>
      </c>
      <c r="C317" s="5" t="s">
        <v>3</v>
      </c>
      <c r="D317" s="6">
        <v>262</v>
      </c>
      <c r="E317" s="47">
        <v>11570.19</v>
      </c>
      <c r="F317" s="46">
        <v>67.515000000000001</v>
      </c>
      <c r="G317" s="40">
        <f t="shared" ref="G317:G335" si="28">F317*D317</f>
        <v>17688.93</v>
      </c>
      <c r="H317" s="50" t="s">
        <v>927</v>
      </c>
      <c r="J317" s="40" t="s">
        <v>1208</v>
      </c>
      <c r="K317" s="40">
        <v>0.15</v>
      </c>
      <c r="L317" s="40">
        <v>0</v>
      </c>
      <c r="M317" s="40">
        <v>0.16</v>
      </c>
      <c r="N317" s="40">
        <f t="shared" si="22"/>
        <v>0.28600000000000003</v>
      </c>
      <c r="O317" s="40">
        <f t="shared" si="23"/>
        <v>5059.0339800000011</v>
      </c>
      <c r="P317" s="36">
        <f t="shared" si="24"/>
        <v>12629.89602</v>
      </c>
    </row>
    <row r="318" spans="1:16" x14ac:dyDescent="0.25">
      <c r="A318" s="4" t="s">
        <v>288</v>
      </c>
      <c r="B318" s="1">
        <v>38247</v>
      </c>
      <c r="C318" s="5" t="s">
        <v>3</v>
      </c>
      <c r="D318" s="6">
        <v>373.79399999999998</v>
      </c>
      <c r="E318" s="47">
        <v>15838.73</v>
      </c>
      <c r="F318" s="46">
        <v>67.515000000000001</v>
      </c>
      <c r="G318" s="40">
        <f t="shared" si="28"/>
        <v>25236.70191</v>
      </c>
      <c r="H318" s="50" t="s">
        <v>939</v>
      </c>
      <c r="J318" s="40" t="s">
        <v>1208</v>
      </c>
      <c r="K318" s="40">
        <v>0.15</v>
      </c>
      <c r="L318" s="40">
        <v>0</v>
      </c>
      <c r="M318" s="40">
        <v>0.16</v>
      </c>
      <c r="N318" s="40">
        <f t="shared" si="22"/>
        <v>0.28600000000000003</v>
      </c>
      <c r="O318" s="40">
        <f t="shared" si="23"/>
        <v>7217.6967462600005</v>
      </c>
      <c r="P318" s="36">
        <f t="shared" si="24"/>
        <v>18019.005163739999</v>
      </c>
    </row>
    <row r="319" spans="1:16" x14ac:dyDescent="0.25">
      <c r="A319" s="4" t="s">
        <v>289</v>
      </c>
      <c r="B319" s="1">
        <v>64170</v>
      </c>
      <c r="C319" s="5" t="s">
        <v>45</v>
      </c>
      <c r="D319" s="6">
        <v>8.4930000000000003</v>
      </c>
      <c r="E319" s="47"/>
      <c r="F319" s="46">
        <v>81.89</v>
      </c>
      <c r="G319" s="40">
        <f t="shared" si="28"/>
        <v>695.49177000000009</v>
      </c>
      <c r="H319" s="50" t="s">
        <v>957</v>
      </c>
      <c r="J319" s="40" t="s">
        <v>1208</v>
      </c>
      <c r="K319" s="40">
        <v>0.15</v>
      </c>
      <c r="L319" s="40">
        <v>0</v>
      </c>
      <c r="M319" s="40">
        <v>0.16</v>
      </c>
      <c r="N319" s="40">
        <f t="shared" si="22"/>
        <v>0.28600000000000003</v>
      </c>
      <c r="O319" s="40">
        <f t="shared" si="23"/>
        <v>198.91064622000005</v>
      </c>
      <c r="P319" s="36">
        <f t="shared" si="24"/>
        <v>496.58112378000004</v>
      </c>
    </row>
    <row r="320" spans="1:16" x14ac:dyDescent="0.25">
      <c r="A320" s="4" t="s">
        <v>290</v>
      </c>
      <c r="B320" s="1">
        <v>22877</v>
      </c>
      <c r="C320" s="5" t="s">
        <v>3</v>
      </c>
      <c r="D320" s="6">
        <v>45.57</v>
      </c>
      <c r="E320" s="47">
        <v>3711.08</v>
      </c>
      <c r="F320" s="46">
        <v>116.4</v>
      </c>
      <c r="G320" s="40">
        <f t="shared" si="28"/>
        <v>5304.348</v>
      </c>
      <c r="H320" s="50" t="s">
        <v>991</v>
      </c>
      <c r="J320" s="40" t="s">
        <v>1208</v>
      </c>
      <c r="K320" s="40">
        <v>0.15</v>
      </c>
      <c r="L320" s="40">
        <v>0</v>
      </c>
      <c r="M320" s="40">
        <v>0.16</v>
      </c>
      <c r="N320" s="40">
        <f t="shared" si="22"/>
        <v>0.28600000000000003</v>
      </c>
      <c r="O320" s="40">
        <f t="shared" si="23"/>
        <v>1517.0435280000002</v>
      </c>
      <c r="P320" s="36">
        <f t="shared" si="24"/>
        <v>3787.3044719999998</v>
      </c>
    </row>
    <row r="321" spans="1:16" x14ac:dyDescent="0.25">
      <c r="A321" s="4" t="s">
        <v>291</v>
      </c>
      <c r="B321" s="1">
        <v>22973</v>
      </c>
      <c r="C321" s="5" t="s">
        <v>3</v>
      </c>
      <c r="D321" s="6">
        <v>131.107</v>
      </c>
      <c r="E321" s="47">
        <v>10373.01</v>
      </c>
      <c r="F321" s="46">
        <v>93.5</v>
      </c>
      <c r="G321" s="40">
        <f t="shared" si="28"/>
        <v>12258.504499999999</v>
      </c>
      <c r="H321" s="50" t="s">
        <v>999</v>
      </c>
      <c r="J321" s="40" t="s">
        <v>1208</v>
      </c>
      <c r="K321" s="40">
        <v>0.15</v>
      </c>
      <c r="L321" s="40">
        <v>0</v>
      </c>
      <c r="M321" s="40">
        <v>0.16</v>
      </c>
      <c r="N321" s="40">
        <f t="shared" si="22"/>
        <v>0.28600000000000003</v>
      </c>
      <c r="O321" s="40">
        <f t="shared" si="23"/>
        <v>3505.9322870000001</v>
      </c>
      <c r="P321" s="36">
        <f t="shared" si="24"/>
        <v>8752.5722129999995</v>
      </c>
    </row>
    <row r="322" spans="1:16" x14ac:dyDescent="0.25">
      <c r="A322" s="4" t="s">
        <v>292</v>
      </c>
      <c r="B322" s="1">
        <v>24434</v>
      </c>
      <c r="C322" s="5" t="s">
        <v>3</v>
      </c>
      <c r="D322" s="6">
        <v>16.678000000000001</v>
      </c>
      <c r="E322" s="47">
        <v>3250.28</v>
      </c>
      <c r="F322" s="46">
        <v>93.5</v>
      </c>
      <c r="G322" s="40">
        <f t="shared" si="28"/>
        <v>1559.393</v>
      </c>
      <c r="H322" s="50" t="s">
        <v>1000</v>
      </c>
      <c r="J322" s="40" t="s">
        <v>1208</v>
      </c>
      <c r="K322" s="40">
        <v>0.15</v>
      </c>
      <c r="L322" s="40">
        <v>0</v>
      </c>
      <c r="M322" s="40">
        <v>0.16</v>
      </c>
      <c r="N322" s="40">
        <f t="shared" si="22"/>
        <v>0.28600000000000003</v>
      </c>
      <c r="O322" s="40">
        <f t="shared" si="23"/>
        <v>445.98639800000007</v>
      </c>
      <c r="P322" s="36">
        <f t="shared" si="24"/>
        <v>1113.406602</v>
      </c>
    </row>
    <row r="323" spans="1:16" x14ac:dyDescent="0.25">
      <c r="A323" s="4" t="s">
        <v>293</v>
      </c>
      <c r="B323" s="1">
        <v>23162</v>
      </c>
      <c r="C323" s="5" t="s">
        <v>3</v>
      </c>
      <c r="D323" s="6">
        <v>9.49</v>
      </c>
      <c r="E323" s="47">
        <v>451.27</v>
      </c>
      <c r="F323" s="46">
        <v>172.1</v>
      </c>
      <c r="G323" s="40">
        <f t="shared" si="28"/>
        <v>1633.229</v>
      </c>
      <c r="H323" s="50" t="s">
        <v>1002</v>
      </c>
      <c r="J323" s="40" t="s">
        <v>1208</v>
      </c>
      <c r="K323" s="40">
        <v>0.15</v>
      </c>
      <c r="L323" s="40">
        <v>0</v>
      </c>
      <c r="M323" s="40">
        <v>0.16</v>
      </c>
      <c r="N323" s="40">
        <f t="shared" si="22"/>
        <v>0.28600000000000003</v>
      </c>
      <c r="O323" s="40">
        <f t="shared" si="23"/>
        <v>467.10349400000007</v>
      </c>
      <c r="P323" s="36">
        <f t="shared" si="24"/>
        <v>1166.1255059999999</v>
      </c>
    </row>
    <row r="324" spans="1:16" x14ac:dyDescent="0.25">
      <c r="A324" s="4" t="s">
        <v>178</v>
      </c>
      <c r="B324" s="1">
        <v>28352</v>
      </c>
      <c r="C324" s="5" t="s">
        <v>3</v>
      </c>
      <c r="D324" s="6">
        <v>205.08799999999999</v>
      </c>
      <c r="E324" s="47">
        <v>10338.219999999999</v>
      </c>
      <c r="F324" s="46">
        <v>79.965000000000003</v>
      </c>
      <c r="G324" s="40">
        <f t="shared" si="28"/>
        <v>16399.861919999999</v>
      </c>
      <c r="H324" s="50" t="s">
        <v>1006</v>
      </c>
      <c r="J324" s="40" t="s">
        <v>1208</v>
      </c>
      <c r="K324" s="40">
        <v>0.15</v>
      </c>
      <c r="L324" s="40">
        <v>0</v>
      </c>
      <c r="M324" s="40">
        <v>0.16</v>
      </c>
      <c r="N324" s="40">
        <f t="shared" ref="N324:N387" si="29">1-((1-K324)*(1-L324)*(1-M324))</f>
        <v>0.28600000000000003</v>
      </c>
      <c r="O324" s="40">
        <f t="shared" ref="O324:O387" si="30">G324*N324</f>
        <v>4690.3605091200006</v>
      </c>
      <c r="P324" s="36">
        <f t="shared" si="24"/>
        <v>11709.501410879999</v>
      </c>
    </row>
    <row r="325" spans="1:16" x14ac:dyDescent="0.25">
      <c r="A325" s="4" t="s">
        <v>294</v>
      </c>
      <c r="B325" s="1">
        <v>26926</v>
      </c>
      <c r="C325" s="5" t="s">
        <v>3</v>
      </c>
      <c r="D325" s="6">
        <v>180</v>
      </c>
      <c r="E325" s="47">
        <v>9474.41</v>
      </c>
      <c r="F325" s="46">
        <v>79.965000000000003</v>
      </c>
      <c r="G325" s="40">
        <f t="shared" si="28"/>
        <v>14393.7</v>
      </c>
      <c r="H325" s="50" t="s">
        <v>1014</v>
      </c>
      <c r="J325" s="40" t="s">
        <v>1208</v>
      </c>
      <c r="K325" s="40">
        <v>0.15</v>
      </c>
      <c r="L325" s="40">
        <v>0</v>
      </c>
      <c r="M325" s="40">
        <v>0.16</v>
      </c>
      <c r="N325" s="40">
        <f t="shared" si="29"/>
        <v>0.28600000000000003</v>
      </c>
      <c r="O325" s="40">
        <f t="shared" si="30"/>
        <v>4116.5982000000004</v>
      </c>
      <c r="P325" s="36">
        <f t="shared" ref="P325:P387" si="31">G325-O325</f>
        <v>10277.1018</v>
      </c>
    </row>
    <row r="326" spans="1:16" x14ac:dyDescent="0.25">
      <c r="A326" s="4" t="s">
        <v>187</v>
      </c>
      <c r="B326" s="1">
        <v>11996</v>
      </c>
      <c r="C326" s="5" t="s">
        <v>3</v>
      </c>
      <c r="D326" s="6">
        <v>132.80199999999999</v>
      </c>
      <c r="E326" s="47">
        <v>6990.11</v>
      </c>
      <c r="F326" s="46">
        <v>89.688000000000002</v>
      </c>
      <c r="G326" s="40">
        <f t="shared" si="28"/>
        <v>11910.745776</v>
      </c>
      <c r="H326" s="50" t="s">
        <v>1015</v>
      </c>
      <c r="J326" s="40" t="s">
        <v>1208</v>
      </c>
      <c r="K326" s="40">
        <v>0.15</v>
      </c>
      <c r="L326" s="40">
        <v>0</v>
      </c>
      <c r="M326" s="40">
        <v>0.16</v>
      </c>
      <c r="N326" s="40">
        <f t="shared" si="29"/>
        <v>0.28600000000000003</v>
      </c>
      <c r="O326" s="40">
        <f t="shared" si="30"/>
        <v>3406.4732919360004</v>
      </c>
      <c r="P326" s="36">
        <f t="shared" si="31"/>
        <v>8504.2724840640003</v>
      </c>
    </row>
    <row r="327" spans="1:16" x14ac:dyDescent="0.25">
      <c r="A327" s="4" t="s">
        <v>295</v>
      </c>
      <c r="B327" s="1">
        <v>12044</v>
      </c>
      <c r="C327" s="5" t="s">
        <v>3</v>
      </c>
      <c r="D327" s="6">
        <v>528</v>
      </c>
      <c r="E327" s="47">
        <v>32232.54</v>
      </c>
      <c r="F327" s="46">
        <v>85.04</v>
      </c>
      <c r="G327" s="40">
        <f t="shared" si="28"/>
        <v>44901.120000000003</v>
      </c>
      <c r="H327" s="50" t="s">
        <v>1016</v>
      </c>
      <c r="J327" s="40" t="s">
        <v>1208</v>
      </c>
      <c r="K327" s="40">
        <v>0.15</v>
      </c>
      <c r="L327" s="40">
        <v>0</v>
      </c>
      <c r="M327" s="40">
        <v>0.16</v>
      </c>
      <c r="N327" s="40">
        <f t="shared" si="29"/>
        <v>0.28600000000000003</v>
      </c>
      <c r="O327" s="40">
        <f t="shared" si="30"/>
        <v>12841.720320000002</v>
      </c>
      <c r="P327" s="36">
        <f t="shared" si="31"/>
        <v>32059.399680000002</v>
      </c>
    </row>
    <row r="328" spans="1:16" x14ac:dyDescent="0.25">
      <c r="A328" s="4" t="s">
        <v>296</v>
      </c>
      <c r="B328" s="1">
        <v>25864</v>
      </c>
      <c r="C328" s="5" t="s">
        <v>3</v>
      </c>
      <c r="D328" s="6">
        <v>130.88999999999999</v>
      </c>
      <c r="E328" s="47">
        <v>6102.36</v>
      </c>
      <c r="F328" s="46">
        <v>81.89</v>
      </c>
      <c r="G328" s="40">
        <f t="shared" si="28"/>
        <v>10718.5821</v>
      </c>
      <c r="H328" s="50" t="s">
        <v>1017</v>
      </c>
      <c r="J328" s="40" t="s">
        <v>1208</v>
      </c>
      <c r="K328" s="40">
        <v>0.15</v>
      </c>
      <c r="L328" s="40">
        <v>0</v>
      </c>
      <c r="M328" s="40">
        <v>0.16</v>
      </c>
      <c r="N328" s="40">
        <f t="shared" si="29"/>
        <v>0.28600000000000003</v>
      </c>
      <c r="O328" s="40">
        <f t="shared" si="30"/>
        <v>3065.5144806000003</v>
      </c>
      <c r="P328" s="36">
        <f t="shared" si="31"/>
        <v>7653.0676193999989</v>
      </c>
    </row>
    <row r="329" spans="1:16" x14ac:dyDescent="0.25">
      <c r="A329" s="4" t="s">
        <v>297</v>
      </c>
      <c r="B329" s="1">
        <v>23917</v>
      </c>
      <c r="C329" s="5" t="s">
        <v>3</v>
      </c>
      <c r="D329" s="6">
        <v>107.11799999999999</v>
      </c>
      <c r="E329" s="47"/>
      <c r="F329" s="46">
        <v>67.515000000000001</v>
      </c>
      <c r="G329" s="40">
        <f t="shared" si="28"/>
        <v>7232.0717699999996</v>
      </c>
      <c r="H329" s="50" t="s">
        <v>1022</v>
      </c>
      <c r="J329" s="40" t="s">
        <v>1208</v>
      </c>
      <c r="K329" s="40">
        <v>0.15</v>
      </c>
      <c r="L329" s="40">
        <v>0</v>
      </c>
      <c r="M329" s="40">
        <v>0.16</v>
      </c>
      <c r="N329" s="40">
        <f t="shared" si="29"/>
        <v>0.28600000000000003</v>
      </c>
      <c r="O329" s="40">
        <f t="shared" si="30"/>
        <v>2068.3725262200001</v>
      </c>
      <c r="P329" s="36">
        <f t="shared" si="31"/>
        <v>5163.69924378</v>
      </c>
    </row>
    <row r="330" spans="1:16" x14ac:dyDescent="0.25">
      <c r="A330" s="4" t="s">
        <v>298</v>
      </c>
      <c r="B330" s="1">
        <v>33321</v>
      </c>
      <c r="C330" s="5" t="s">
        <v>3</v>
      </c>
      <c r="D330" s="6">
        <v>158.29599999999999</v>
      </c>
      <c r="E330" s="47">
        <v>6990.51</v>
      </c>
      <c r="F330" s="46">
        <v>79.5</v>
      </c>
      <c r="G330" s="40">
        <f t="shared" si="28"/>
        <v>12584.531999999999</v>
      </c>
      <c r="H330" s="50" t="s">
        <v>1025</v>
      </c>
      <c r="J330" s="40" t="s">
        <v>1208</v>
      </c>
      <c r="K330" s="40">
        <v>0.15</v>
      </c>
      <c r="L330" s="40">
        <v>0</v>
      </c>
      <c r="M330" s="40">
        <v>0.16</v>
      </c>
      <c r="N330" s="40">
        <f t="shared" si="29"/>
        <v>0.28600000000000003</v>
      </c>
      <c r="O330" s="40">
        <f t="shared" si="30"/>
        <v>3599.176152</v>
      </c>
      <c r="P330" s="36">
        <f t="shared" si="31"/>
        <v>8985.3558479999992</v>
      </c>
    </row>
    <row r="331" spans="1:16" x14ac:dyDescent="0.25">
      <c r="A331" s="4" t="s">
        <v>299</v>
      </c>
      <c r="B331" s="1">
        <v>43468</v>
      </c>
      <c r="C331" s="5" t="s">
        <v>3</v>
      </c>
      <c r="D331" s="7">
        <v>1133.143</v>
      </c>
      <c r="E331" s="47">
        <v>50040.74</v>
      </c>
      <c r="F331" s="46">
        <v>81</v>
      </c>
      <c r="G331" s="40">
        <f t="shared" si="28"/>
        <v>91784.582999999999</v>
      </c>
      <c r="H331" s="50" t="s">
        <v>1028</v>
      </c>
      <c r="J331" s="40" t="s">
        <v>1208</v>
      </c>
      <c r="K331" s="40">
        <v>0.15</v>
      </c>
      <c r="L331" s="40">
        <v>0</v>
      </c>
      <c r="M331" s="40">
        <v>0.16</v>
      </c>
      <c r="N331" s="40">
        <f t="shared" si="29"/>
        <v>0.28600000000000003</v>
      </c>
      <c r="O331" s="40">
        <f t="shared" si="30"/>
        <v>26250.390738000002</v>
      </c>
      <c r="P331" s="36">
        <f t="shared" si="31"/>
        <v>65534.192261999997</v>
      </c>
    </row>
    <row r="332" spans="1:16" x14ac:dyDescent="0.25">
      <c r="A332" s="4" t="s">
        <v>194</v>
      </c>
      <c r="B332" s="1">
        <v>24442</v>
      </c>
      <c r="C332" s="5" t="s">
        <v>3</v>
      </c>
      <c r="D332" s="6">
        <v>60</v>
      </c>
      <c r="E332" s="47">
        <v>2863.2</v>
      </c>
      <c r="F332" s="46">
        <v>67.515000000000001</v>
      </c>
      <c r="G332" s="40">
        <f t="shared" si="28"/>
        <v>4050.9</v>
      </c>
      <c r="H332" s="50" t="s">
        <v>1030</v>
      </c>
      <c r="J332" s="40" t="s">
        <v>1208</v>
      </c>
      <c r="K332" s="40">
        <v>0.15</v>
      </c>
      <c r="L332" s="40">
        <v>0</v>
      </c>
      <c r="M332" s="40">
        <v>0.16</v>
      </c>
      <c r="N332" s="40">
        <f t="shared" si="29"/>
        <v>0.28600000000000003</v>
      </c>
      <c r="O332" s="40">
        <f t="shared" si="30"/>
        <v>1158.5574000000001</v>
      </c>
      <c r="P332" s="36">
        <f t="shared" si="31"/>
        <v>2892.3425999999999</v>
      </c>
    </row>
    <row r="333" spans="1:16" x14ac:dyDescent="0.25">
      <c r="A333" s="4" t="s">
        <v>195</v>
      </c>
      <c r="B333" s="1">
        <v>22576</v>
      </c>
      <c r="C333" s="5" t="s">
        <v>3</v>
      </c>
      <c r="D333" s="6">
        <v>60.911999999999999</v>
      </c>
      <c r="E333" s="47">
        <v>1393.03</v>
      </c>
      <c r="F333" s="46">
        <v>79.965000000000003</v>
      </c>
      <c r="G333" s="40">
        <f t="shared" si="28"/>
        <v>4870.8280800000002</v>
      </c>
      <c r="H333" s="50" t="s">
        <v>1031</v>
      </c>
      <c r="J333" s="40" t="s">
        <v>1208</v>
      </c>
      <c r="K333" s="40">
        <v>0.15</v>
      </c>
      <c r="L333" s="40">
        <v>0</v>
      </c>
      <c r="M333" s="40">
        <v>0.16</v>
      </c>
      <c r="N333" s="40">
        <f t="shared" si="29"/>
        <v>0.28600000000000003</v>
      </c>
      <c r="O333" s="40">
        <f t="shared" si="30"/>
        <v>1393.0568308800002</v>
      </c>
      <c r="P333" s="36">
        <f t="shared" si="31"/>
        <v>3477.77124912</v>
      </c>
    </row>
    <row r="334" spans="1:16" x14ac:dyDescent="0.25">
      <c r="A334" s="4" t="s">
        <v>197</v>
      </c>
      <c r="B334" s="1">
        <v>28309</v>
      </c>
      <c r="C334" s="5" t="s">
        <v>3</v>
      </c>
      <c r="D334" s="6">
        <v>73.248000000000005</v>
      </c>
      <c r="E334" s="47">
        <v>3414.94</v>
      </c>
      <c r="F334" s="46">
        <v>79.965000000000003</v>
      </c>
      <c r="G334" s="40">
        <f t="shared" si="28"/>
        <v>5857.2763200000009</v>
      </c>
      <c r="H334" s="50" t="s">
        <v>1033</v>
      </c>
      <c r="J334" s="40" t="s">
        <v>1208</v>
      </c>
      <c r="K334" s="40">
        <v>0.15</v>
      </c>
      <c r="L334" s="40">
        <v>0</v>
      </c>
      <c r="M334" s="40">
        <v>0.16</v>
      </c>
      <c r="N334" s="40">
        <f t="shared" si="29"/>
        <v>0.28600000000000003</v>
      </c>
      <c r="O334" s="40">
        <f t="shared" si="30"/>
        <v>1675.1810275200005</v>
      </c>
      <c r="P334" s="36">
        <f t="shared" si="31"/>
        <v>4182.0952924800004</v>
      </c>
    </row>
    <row r="335" spans="1:16" x14ac:dyDescent="0.25">
      <c r="A335" s="4" t="s">
        <v>300</v>
      </c>
      <c r="B335" s="1">
        <v>22183</v>
      </c>
      <c r="C335" s="5" t="s">
        <v>3</v>
      </c>
      <c r="D335" s="6">
        <v>25.1</v>
      </c>
      <c r="E335" s="47">
        <v>1189.1400000000001</v>
      </c>
      <c r="F335" s="46">
        <v>67.515000000000001</v>
      </c>
      <c r="G335" s="40">
        <f t="shared" si="28"/>
        <v>1694.6265000000001</v>
      </c>
      <c r="H335" s="50" t="s">
        <v>1035</v>
      </c>
      <c r="J335" s="40" t="s">
        <v>1208</v>
      </c>
      <c r="K335" s="40">
        <v>0.15</v>
      </c>
      <c r="L335" s="40">
        <v>0</v>
      </c>
      <c r="M335" s="40">
        <v>0.16</v>
      </c>
      <c r="N335" s="40">
        <f t="shared" si="29"/>
        <v>0.28600000000000003</v>
      </c>
      <c r="O335" s="40">
        <f t="shared" si="30"/>
        <v>484.66317900000007</v>
      </c>
      <c r="P335" s="36">
        <f t="shared" si="31"/>
        <v>1209.963321</v>
      </c>
    </row>
    <row r="336" spans="1:16" x14ac:dyDescent="0.25">
      <c r="A336" s="4" t="s">
        <v>301</v>
      </c>
      <c r="B336" s="1">
        <v>35480</v>
      </c>
      <c r="C336" s="5" t="s">
        <v>3</v>
      </c>
      <c r="D336" s="6">
        <v>239.59399999999999</v>
      </c>
      <c r="E336" s="47">
        <v>31183.119999999999</v>
      </c>
      <c r="F336" s="46"/>
      <c r="G336" s="40" t="s">
        <v>954</v>
      </c>
      <c r="P336" s="36">
        <f>E336</f>
        <v>31183.119999999999</v>
      </c>
    </row>
    <row r="337" spans="1:16" x14ac:dyDescent="0.25">
      <c r="A337" s="4" t="s">
        <v>302</v>
      </c>
      <c r="B337" s="1">
        <v>34362</v>
      </c>
      <c r="C337" s="5" t="s">
        <v>3</v>
      </c>
      <c r="D337" s="6">
        <v>824.2</v>
      </c>
      <c r="E337" s="47">
        <v>76226.59</v>
      </c>
      <c r="F337" s="46"/>
      <c r="G337" s="40" t="s">
        <v>954</v>
      </c>
      <c r="P337" s="36">
        <f>E337</f>
        <v>76226.59</v>
      </c>
    </row>
    <row r="338" spans="1:16" x14ac:dyDescent="0.25">
      <c r="A338" s="4" t="s">
        <v>303</v>
      </c>
      <c r="B338" s="1">
        <v>45960</v>
      </c>
      <c r="C338" s="5" t="s">
        <v>3</v>
      </c>
      <c r="D338" s="6">
        <v>655.69</v>
      </c>
      <c r="E338" s="47">
        <v>57905.15</v>
      </c>
      <c r="F338" s="46"/>
      <c r="G338" s="40" t="s">
        <v>954</v>
      </c>
      <c r="P338" s="36">
        <f>E338</f>
        <v>57905.15</v>
      </c>
    </row>
    <row r="339" spans="1:16" x14ac:dyDescent="0.25">
      <c r="A339" s="4" t="s">
        <v>304</v>
      </c>
      <c r="B339" s="1">
        <v>34361</v>
      </c>
      <c r="C339" s="5" t="s">
        <v>3</v>
      </c>
      <c r="D339" s="7">
        <v>2200</v>
      </c>
      <c r="E339" s="47">
        <v>189697.26</v>
      </c>
      <c r="F339" s="46"/>
      <c r="G339" s="40" t="s">
        <v>954</v>
      </c>
      <c r="P339" s="36">
        <f>E339</f>
        <v>189697.26</v>
      </c>
    </row>
    <row r="340" spans="1:16" x14ac:dyDescent="0.25">
      <c r="A340" s="4" t="s">
        <v>305</v>
      </c>
      <c r="B340" s="1">
        <v>45959</v>
      </c>
      <c r="C340" s="5" t="s">
        <v>3</v>
      </c>
      <c r="D340" s="7">
        <v>2480</v>
      </c>
      <c r="E340" s="47">
        <v>180127.84</v>
      </c>
      <c r="F340" s="46"/>
      <c r="G340" s="40" t="s">
        <v>954</v>
      </c>
      <c r="P340" s="36">
        <f>E340</f>
        <v>180127.84</v>
      </c>
    </row>
    <row r="341" spans="1:16" x14ac:dyDescent="0.25">
      <c r="A341" s="4" t="s">
        <v>306</v>
      </c>
      <c r="B341" s="1">
        <v>292</v>
      </c>
      <c r="C341" s="5" t="s">
        <v>3</v>
      </c>
      <c r="D341" s="6">
        <v>89.97</v>
      </c>
      <c r="E341" s="47">
        <v>4969.7</v>
      </c>
      <c r="F341" s="46">
        <v>46.9</v>
      </c>
      <c r="G341" s="40">
        <f>F341*D341</f>
        <v>4219.5929999999998</v>
      </c>
      <c r="H341" s="50" t="s">
        <v>1170</v>
      </c>
      <c r="J341" s="40" t="s">
        <v>1166</v>
      </c>
      <c r="K341" s="40">
        <v>0.15</v>
      </c>
      <c r="L341" s="40">
        <v>0</v>
      </c>
      <c r="M341" s="40">
        <v>0.16</v>
      </c>
      <c r="N341" s="40">
        <f t="shared" si="29"/>
        <v>0.28600000000000003</v>
      </c>
      <c r="O341" s="40">
        <f t="shared" si="30"/>
        <v>1206.8035980000002</v>
      </c>
      <c r="P341" s="36">
        <f t="shared" si="31"/>
        <v>3012.7894019999994</v>
      </c>
    </row>
    <row r="342" spans="1:16" x14ac:dyDescent="0.25">
      <c r="A342" s="4" t="s">
        <v>307</v>
      </c>
      <c r="B342" s="1">
        <v>286</v>
      </c>
      <c r="C342" s="5" t="s">
        <v>3</v>
      </c>
      <c r="D342" s="6">
        <v>25.968</v>
      </c>
      <c r="E342" s="47">
        <v>997.69</v>
      </c>
      <c r="F342" s="46"/>
      <c r="G342" s="40" t="s">
        <v>954</v>
      </c>
      <c r="J342" s="40" t="s">
        <v>1166</v>
      </c>
      <c r="P342" s="36">
        <f>E342</f>
        <v>997.69</v>
      </c>
    </row>
    <row r="343" spans="1:16" x14ac:dyDescent="0.25">
      <c r="A343" s="4" t="s">
        <v>308</v>
      </c>
      <c r="B343" s="1">
        <v>14248</v>
      </c>
      <c r="C343" s="5" t="s">
        <v>3</v>
      </c>
      <c r="D343" s="6">
        <v>40.890999999999998</v>
      </c>
      <c r="E343" s="47">
        <v>1032.67</v>
      </c>
      <c r="F343" s="46">
        <v>57.6</v>
      </c>
      <c r="G343" s="40">
        <f>F343*D343</f>
        <v>2355.3215999999998</v>
      </c>
      <c r="H343" s="50" t="s">
        <v>1176</v>
      </c>
      <c r="J343" s="40" t="s">
        <v>1166</v>
      </c>
      <c r="K343" s="40">
        <v>0.15</v>
      </c>
      <c r="L343" s="40">
        <v>0</v>
      </c>
      <c r="M343" s="40">
        <v>0.16</v>
      </c>
      <c r="N343" s="40">
        <f t="shared" si="29"/>
        <v>0.28600000000000003</v>
      </c>
      <c r="O343" s="40">
        <f t="shared" si="30"/>
        <v>673.62197760000004</v>
      </c>
      <c r="P343" s="36">
        <f t="shared" si="31"/>
        <v>1681.6996223999997</v>
      </c>
    </row>
    <row r="344" spans="1:16" x14ac:dyDescent="0.25">
      <c r="A344" s="4" t="s">
        <v>309</v>
      </c>
      <c r="B344" s="1">
        <v>27230</v>
      </c>
      <c r="C344" s="5" t="s">
        <v>3</v>
      </c>
      <c r="D344" s="6">
        <v>19.22</v>
      </c>
      <c r="E344" s="47">
        <v>3131.9</v>
      </c>
      <c r="F344" s="46">
        <v>38.826999999999998</v>
      </c>
      <c r="G344" s="40">
        <f>F344*D344</f>
        <v>746.25493999999992</v>
      </c>
      <c r="H344" s="50" t="s">
        <v>1157</v>
      </c>
      <c r="J344" s="40" t="s">
        <v>1136</v>
      </c>
      <c r="K344" s="40">
        <v>0.15</v>
      </c>
      <c r="L344" s="40">
        <v>0</v>
      </c>
      <c r="M344" s="40">
        <v>0.16</v>
      </c>
      <c r="N344" s="40">
        <f t="shared" si="29"/>
        <v>0.28600000000000003</v>
      </c>
      <c r="O344" s="40">
        <f t="shared" si="30"/>
        <v>213.42891284000001</v>
      </c>
      <c r="P344" s="36">
        <f t="shared" si="31"/>
        <v>532.82602715999997</v>
      </c>
    </row>
    <row r="345" spans="1:16" x14ac:dyDescent="0.25">
      <c r="A345" s="4" t="s">
        <v>310</v>
      </c>
      <c r="B345" s="1">
        <v>300</v>
      </c>
      <c r="C345" s="5" t="s">
        <v>3</v>
      </c>
      <c r="D345" s="6">
        <v>12.949</v>
      </c>
      <c r="E345" s="47">
        <v>395.15</v>
      </c>
      <c r="F345" s="46">
        <v>52.82</v>
      </c>
      <c r="G345" s="40">
        <f>F345*D345</f>
        <v>683.96618000000001</v>
      </c>
      <c r="H345" s="50" t="s">
        <v>1161</v>
      </c>
      <c r="J345" s="40" t="s">
        <v>1136</v>
      </c>
      <c r="K345" s="40">
        <v>0.15</v>
      </c>
      <c r="L345" s="40">
        <v>0</v>
      </c>
      <c r="M345" s="40">
        <v>0.16</v>
      </c>
      <c r="N345" s="40">
        <f t="shared" si="29"/>
        <v>0.28600000000000003</v>
      </c>
      <c r="O345" s="40">
        <f t="shared" si="30"/>
        <v>195.61432748000001</v>
      </c>
      <c r="P345" s="36">
        <f t="shared" si="31"/>
        <v>488.35185251999997</v>
      </c>
    </row>
    <row r="346" spans="1:16" x14ac:dyDescent="0.25">
      <c r="A346" s="4" t="s">
        <v>234</v>
      </c>
      <c r="B346" s="1">
        <v>29953</v>
      </c>
      <c r="C346" s="5" t="s">
        <v>3</v>
      </c>
      <c r="D346" s="6">
        <v>14</v>
      </c>
      <c r="E346" s="47">
        <v>441.7</v>
      </c>
      <c r="F346" s="46">
        <v>45.042000000000002</v>
      </c>
      <c r="G346" s="40">
        <f>F346*D346</f>
        <v>630.58799999999997</v>
      </c>
      <c r="H346" s="50" t="s">
        <v>1162</v>
      </c>
      <c r="J346" s="40" t="s">
        <v>1136</v>
      </c>
      <c r="K346" s="40">
        <v>0.15</v>
      </c>
      <c r="L346" s="40">
        <v>0</v>
      </c>
      <c r="M346" s="40">
        <v>0.16</v>
      </c>
      <c r="N346" s="40">
        <f t="shared" si="29"/>
        <v>0.28600000000000003</v>
      </c>
      <c r="O346" s="40">
        <f t="shared" si="30"/>
        <v>180.34816800000002</v>
      </c>
      <c r="P346" s="36">
        <f t="shared" si="31"/>
        <v>450.23983199999998</v>
      </c>
    </row>
    <row r="347" spans="1:16" x14ac:dyDescent="0.25">
      <c r="A347" s="4" t="s">
        <v>311</v>
      </c>
      <c r="B347" s="1">
        <v>13532</v>
      </c>
      <c r="C347" s="5" t="s">
        <v>3</v>
      </c>
      <c r="D347" s="6">
        <v>10.670999999999999</v>
      </c>
      <c r="E347" s="47">
        <v>269.64999999999998</v>
      </c>
      <c r="F347" s="46">
        <v>41.707000000000001</v>
      </c>
      <c r="G347" s="40">
        <f>F347*D347</f>
        <v>445.05539699999997</v>
      </c>
      <c r="H347" s="50" t="s">
        <v>1196</v>
      </c>
      <c r="J347" s="40" t="s">
        <v>1186</v>
      </c>
      <c r="K347" s="40">
        <v>0.15</v>
      </c>
      <c r="L347" s="40">
        <v>0</v>
      </c>
      <c r="M347" s="40">
        <v>0.16</v>
      </c>
      <c r="N347" s="40">
        <f t="shared" si="29"/>
        <v>0.28600000000000003</v>
      </c>
      <c r="O347" s="40">
        <f t="shared" si="30"/>
        <v>127.28584354200001</v>
      </c>
      <c r="P347" s="36">
        <f t="shared" si="31"/>
        <v>317.76955345799996</v>
      </c>
    </row>
    <row r="348" spans="1:16" x14ac:dyDescent="0.25">
      <c r="A348" s="4" t="s">
        <v>113</v>
      </c>
      <c r="B348" s="1">
        <v>33262</v>
      </c>
      <c r="C348" s="5" t="s">
        <v>3</v>
      </c>
      <c r="D348" s="6">
        <v>201.31200000000001</v>
      </c>
      <c r="E348" s="47">
        <v>13705.73</v>
      </c>
      <c r="F348" s="46"/>
      <c r="G348" s="40" t="s">
        <v>954</v>
      </c>
      <c r="P348" s="36">
        <f>E348</f>
        <v>13705.73</v>
      </c>
    </row>
    <row r="349" spans="1:16" x14ac:dyDescent="0.25">
      <c r="A349" s="4" t="s">
        <v>269</v>
      </c>
      <c r="B349" s="1">
        <v>12194</v>
      </c>
      <c r="C349" s="5" t="s">
        <v>3</v>
      </c>
      <c r="D349" s="6">
        <v>3.85</v>
      </c>
      <c r="E349" s="47">
        <v>347.6</v>
      </c>
      <c r="F349" s="46">
        <v>96.445999999999998</v>
      </c>
      <c r="G349" s="40">
        <f>F349*D349</f>
        <v>371.31709999999998</v>
      </c>
      <c r="H349" s="50" t="s">
        <v>1077</v>
      </c>
      <c r="J349" s="40" t="s">
        <v>1069</v>
      </c>
      <c r="K349" s="40">
        <v>0.15</v>
      </c>
      <c r="L349" s="40">
        <v>0</v>
      </c>
      <c r="M349" s="40">
        <v>0.16</v>
      </c>
      <c r="N349" s="40">
        <f t="shared" si="29"/>
        <v>0.28600000000000003</v>
      </c>
      <c r="O349" s="40">
        <f t="shared" si="30"/>
        <v>106.19669060000001</v>
      </c>
      <c r="P349" s="36">
        <f t="shared" si="31"/>
        <v>265.12040939999997</v>
      </c>
    </row>
    <row r="350" spans="1:16" x14ac:dyDescent="0.25">
      <c r="A350" s="4" t="s">
        <v>312</v>
      </c>
      <c r="B350" s="1">
        <v>27261</v>
      </c>
      <c r="C350" s="5" t="s">
        <v>3</v>
      </c>
      <c r="D350" s="6">
        <v>19.579999999999998</v>
      </c>
      <c r="E350" s="47">
        <v>1493.39</v>
      </c>
      <c r="F350" s="46">
        <v>111.126</v>
      </c>
      <c r="G350" s="40">
        <f>F350*D350</f>
        <v>2175.84708</v>
      </c>
      <c r="H350" s="50" t="s">
        <v>1082</v>
      </c>
      <c r="J350" s="40" t="s">
        <v>1069</v>
      </c>
      <c r="K350" s="40">
        <v>0.15</v>
      </c>
      <c r="L350" s="40">
        <v>0</v>
      </c>
      <c r="M350" s="40">
        <v>0.16</v>
      </c>
      <c r="N350" s="40">
        <f t="shared" si="29"/>
        <v>0.28600000000000003</v>
      </c>
      <c r="O350" s="40">
        <f t="shared" si="30"/>
        <v>622.29226488000006</v>
      </c>
      <c r="P350" s="36">
        <f t="shared" si="31"/>
        <v>1553.5548151200001</v>
      </c>
    </row>
    <row r="351" spans="1:16" x14ac:dyDescent="0.25">
      <c r="A351" s="4" t="s">
        <v>313</v>
      </c>
      <c r="B351" s="1">
        <v>27318</v>
      </c>
      <c r="C351" s="5" t="s">
        <v>3</v>
      </c>
      <c r="D351" s="6">
        <v>137.60400000000001</v>
      </c>
      <c r="E351" s="47">
        <v>12229.34</v>
      </c>
      <c r="F351" s="46">
        <v>99.728999999999999</v>
      </c>
      <c r="G351" s="40">
        <f>F351*D351</f>
        <v>13723.109316000002</v>
      </c>
      <c r="H351" s="50" t="s">
        <v>1089</v>
      </c>
      <c r="J351" s="40" t="s">
        <v>1069</v>
      </c>
      <c r="K351" s="40">
        <v>0.15</v>
      </c>
      <c r="L351" s="40">
        <v>0</v>
      </c>
      <c r="M351" s="40">
        <v>0.16</v>
      </c>
      <c r="N351" s="40">
        <f t="shared" si="29"/>
        <v>0.28600000000000003</v>
      </c>
      <c r="O351" s="40">
        <f t="shared" si="30"/>
        <v>3924.809264376001</v>
      </c>
      <c r="P351" s="36">
        <f t="shared" si="31"/>
        <v>9798.3000516240008</v>
      </c>
    </row>
    <row r="352" spans="1:16" x14ac:dyDescent="0.25">
      <c r="A352" s="4" t="s">
        <v>314</v>
      </c>
      <c r="B352" s="1">
        <v>22185</v>
      </c>
      <c r="C352" s="5" t="s">
        <v>3</v>
      </c>
      <c r="D352" s="6">
        <v>382.07900000000001</v>
      </c>
      <c r="E352" s="47">
        <v>17150.080000000002</v>
      </c>
      <c r="F352" s="46">
        <v>119.325</v>
      </c>
      <c r="G352" s="40">
        <f>F352*D352</f>
        <v>45591.576675000004</v>
      </c>
      <c r="H352" s="50" t="s">
        <v>1018</v>
      </c>
      <c r="J352" s="40" t="s">
        <v>1208</v>
      </c>
      <c r="K352" s="40">
        <v>0.15</v>
      </c>
      <c r="L352" s="40">
        <v>0</v>
      </c>
      <c r="M352" s="40">
        <v>0.16</v>
      </c>
      <c r="N352" s="40">
        <f t="shared" si="29"/>
        <v>0.28600000000000003</v>
      </c>
      <c r="O352" s="40">
        <f t="shared" si="30"/>
        <v>13039.190929050003</v>
      </c>
      <c r="P352" s="36">
        <f t="shared" si="31"/>
        <v>32552.38574595</v>
      </c>
    </row>
    <row r="353" spans="1:16" x14ac:dyDescent="0.25">
      <c r="A353" s="4" t="s">
        <v>315</v>
      </c>
      <c r="B353" s="1">
        <v>13490</v>
      </c>
      <c r="C353" s="5" t="s">
        <v>3</v>
      </c>
      <c r="D353" s="7">
        <v>2021.4</v>
      </c>
      <c r="E353" s="47">
        <v>92504.75</v>
      </c>
      <c r="F353" s="48">
        <v>65</v>
      </c>
      <c r="G353" s="49">
        <f>D353*F353</f>
        <v>131391</v>
      </c>
      <c r="H353" s="50" t="s">
        <v>903</v>
      </c>
      <c r="J353" s="40" t="s">
        <v>1181</v>
      </c>
      <c r="K353" s="40">
        <v>0.15</v>
      </c>
      <c r="L353" s="40">
        <v>0</v>
      </c>
      <c r="M353" s="40">
        <v>0.16</v>
      </c>
      <c r="N353" s="40">
        <f t="shared" si="29"/>
        <v>0.28600000000000003</v>
      </c>
      <c r="O353" s="40">
        <f t="shared" si="30"/>
        <v>37577.826000000001</v>
      </c>
      <c r="P353" s="36">
        <f t="shared" si="31"/>
        <v>93813.173999999999</v>
      </c>
    </row>
    <row r="354" spans="1:16" x14ac:dyDescent="0.25">
      <c r="A354" s="4" t="s">
        <v>316</v>
      </c>
      <c r="B354" s="1">
        <v>26067</v>
      </c>
      <c r="C354" s="5" t="s">
        <v>3</v>
      </c>
      <c r="D354" s="6">
        <v>190</v>
      </c>
      <c r="E354" s="47">
        <v>4168.7299999999996</v>
      </c>
      <c r="F354" s="46">
        <v>47.713999999999999</v>
      </c>
      <c r="G354" s="40">
        <f>F354*D354</f>
        <v>9065.66</v>
      </c>
      <c r="H354" s="50" t="s">
        <v>1188</v>
      </c>
      <c r="J354" s="40" t="s">
        <v>1186</v>
      </c>
      <c r="K354" s="40">
        <v>0.15</v>
      </c>
      <c r="L354" s="40">
        <v>0</v>
      </c>
      <c r="M354" s="40">
        <v>0.16</v>
      </c>
      <c r="N354" s="40">
        <f t="shared" si="29"/>
        <v>0.28600000000000003</v>
      </c>
      <c r="O354" s="40">
        <f t="shared" si="30"/>
        <v>2592.7787600000001</v>
      </c>
      <c r="P354" s="36">
        <f t="shared" si="31"/>
        <v>6472.8812399999997</v>
      </c>
    </row>
    <row r="355" spans="1:16" x14ac:dyDescent="0.25">
      <c r="A355" s="4" t="s">
        <v>317</v>
      </c>
      <c r="B355" s="1">
        <v>13602</v>
      </c>
      <c r="C355" s="5" t="s">
        <v>3</v>
      </c>
      <c r="D355" s="7">
        <v>1045</v>
      </c>
      <c r="E355" s="47">
        <v>46502.5</v>
      </c>
      <c r="F355" s="48"/>
      <c r="G355" s="40" t="s">
        <v>954</v>
      </c>
      <c r="J355" s="40" t="s">
        <v>1181</v>
      </c>
      <c r="P355" s="36">
        <f>E355</f>
        <v>46502.5</v>
      </c>
    </row>
    <row r="356" spans="1:16" x14ac:dyDescent="0.25">
      <c r="A356" s="4" t="s">
        <v>318</v>
      </c>
      <c r="B356" s="1">
        <v>40478</v>
      </c>
      <c r="C356" s="5" t="s">
        <v>3</v>
      </c>
      <c r="D356" s="6">
        <v>10</v>
      </c>
      <c r="E356" s="47">
        <v>514.45000000000005</v>
      </c>
      <c r="F356" s="46"/>
      <c r="G356" s="40" t="s">
        <v>954</v>
      </c>
      <c r="P356" s="36">
        <f>E356</f>
        <v>514.45000000000005</v>
      </c>
    </row>
    <row r="357" spans="1:16" x14ac:dyDescent="0.25">
      <c r="A357" s="4" t="s">
        <v>220</v>
      </c>
      <c r="B357" s="1">
        <v>15649</v>
      </c>
      <c r="C357" s="5" t="s">
        <v>3</v>
      </c>
      <c r="D357" s="6">
        <v>45</v>
      </c>
      <c r="E357" s="47">
        <v>1017.84</v>
      </c>
      <c r="F357" s="46">
        <v>44.3</v>
      </c>
      <c r="G357" s="40">
        <f>F357*D357</f>
        <v>1993.4999999999998</v>
      </c>
      <c r="H357" s="50" t="s">
        <v>1143</v>
      </c>
      <c r="J357" s="40" t="s">
        <v>1136</v>
      </c>
      <c r="K357" s="40">
        <v>0.15</v>
      </c>
      <c r="L357" s="40">
        <v>0</v>
      </c>
      <c r="M357" s="40">
        <v>0.16</v>
      </c>
      <c r="N357" s="40">
        <f t="shared" si="29"/>
        <v>0.28600000000000003</v>
      </c>
      <c r="O357" s="40">
        <f t="shared" si="30"/>
        <v>570.14099999999996</v>
      </c>
      <c r="P357" s="36">
        <f t="shared" si="31"/>
        <v>1423.3589999999999</v>
      </c>
    </row>
    <row r="358" spans="1:16" x14ac:dyDescent="0.25">
      <c r="A358" s="4" t="s">
        <v>319</v>
      </c>
      <c r="B358" s="1">
        <v>40493</v>
      </c>
      <c r="C358" s="5" t="s">
        <v>3</v>
      </c>
      <c r="D358" s="6">
        <v>66.908000000000001</v>
      </c>
      <c r="E358" s="47">
        <v>4156.46</v>
      </c>
      <c r="F358" s="46"/>
      <c r="G358" s="40" t="s">
        <v>954</v>
      </c>
      <c r="P358" s="36">
        <f>E358</f>
        <v>4156.46</v>
      </c>
    </row>
    <row r="359" spans="1:16" x14ac:dyDescent="0.25">
      <c r="A359" s="4" t="s">
        <v>320</v>
      </c>
      <c r="B359" s="1">
        <v>40494</v>
      </c>
      <c r="C359" s="5" t="s">
        <v>3</v>
      </c>
      <c r="D359" s="6">
        <v>5.04</v>
      </c>
      <c r="E359" s="47">
        <v>2095.8000000000002</v>
      </c>
      <c r="F359" s="46"/>
      <c r="G359" s="40" t="s">
        <v>954</v>
      </c>
      <c r="P359" s="36">
        <f>E359</f>
        <v>2095.8000000000002</v>
      </c>
    </row>
    <row r="360" spans="1:16" x14ac:dyDescent="0.25">
      <c r="A360" s="4" t="s">
        <v>321</v>
      </c>
      <c r="B360" s="1">
        <v>40496</v>
      </c>
      <c r="C360" s="5" t="s">
        <v>3</v>
      </c>
      <c r="D360" s="7">
        <v>1447.07</v>
      </c>
      <c r="E360" s="47">
        <v>83718.850000000006</v>
      </c>
      <c r="F360" s="46"/>
      <c r="G360" s="40" t="s">
        <v>954</v>
      </c>
      <c r="P360" s="36">
        <f>E360</f>
        <v>83718.850000000006</v>
      </c>
    </row>
    <row r="361" spans="1:16" x14ac:dyDescent="0.25">
      <c r="A361" s="4" t="s">
        <v>322</v>
      </c>
      <c r="B361" s="1">
        <v>25167</v>
      </c>
      <c r="C361" s="5" t="s">
        <v>3</v>
      </c>
      <c r="D361" s="6">
        <v>85.084999999999994</v>
      </c>
      <c r="E361" s="47">
        <v>5769.64</v>
      </c>
      <c r="F361" s="46"/>
      <c r="G361" s="40" t="s">
        <v>954</v>
      </c>
      <c r="J361" s="40" t="s">
        <v>1069</v>
      </c>
      <c r="P361" s="36">
        <f>E361</f>
        <v>5769.64</v>
      </c>
    </row>
    <row r="362" spans="1:16" x14ac:dyDescent="0.25">
      <c r="A362" s="4" t="s">
        <v>323</v>
      </c>
      <c r="B362" s="1">
        <v>32792</v>
      </c>
      <c r="C362" s="5" t="s">
        <v>3</v>
      </c>
      <c r="D362" s="6">
        <v>233.41499999999999</v>
      </c>
      <c r="E362" s="47">
        <v>8363.26</v>
      </c>
      <c r="F362" s="46">
        <v>78.5</v>
      </c>
      <c r="G362" s="40">
        <f>D362*F362</f>
        <v>18323.077499999999</v>
      </c>
      <c r="H362" s="50" t="s">
        <v>926</v>
      </c>
      <c r="J362" s="40" t="s">
        <v>1208</v>
      </c>
      <c r="K362" s="40">
        <v>0.15</v>
      </c>
      <c r="L362" s="40">
        <v>0</v>
      </c>
      <c r="M362" s="40">
        <v>0.16</v>
      </c>
      <c r="N362" s="40">
        <f t="shared" si="29"/>
        <v>0.28600000000000003</v>
      </c>
      <c r="O362" s="40">
        <f t="shared" si="30"/>
        <v>5240.400165</v>
      </c>
      <c r="P362" s="36">
        <f t="shared" si="31"/>
        <v>13082.677335</v>
      </c>
    </row>
    <row r="363" spans="1:16" x14ac:dyDescent="0.25">
      <c r="A363" s="4" t="s">
        <v>140</v>
      </c>
      <c r="B363" s="1">
        <v>25312</v>
      </c>
      <c r="C363" s="5" t="s">
        <v>3</v>
      </c>
      <c r="D363" s="6">
        <v>230.30600000000001</v>
      </c>
      <c r="E363" s="47">
        <v>10114.74</v>
      </c>
      <c r="F363" s="46">
        <v>78.5</v>
      </c>
      <c r="G363" s="40">
        <f>D363*E363</f>
        <v>2329485.3104400001</v>
      </c>
      <c r="H363" s="50" t="s">
        <v>931</v>
      </c>
      <c r="J363" s="40" t="s">
        <v>1208</v>
      </c>
      <c r="K363" s="40">
        <v>0.15</v>
      </c>
      <c r="L363" s="40">
        <v>0</v>
      </c>
      <c r="M363" s="40">
        <v>0.16</v>
      </c>
      <c r="N363" s="40">
        <f t="shared" si="29"/>
        <v>0.28600000000000003</v>
      </c>
      <c r="O363" s="40">
        <f t="shared" si="30"/>
        <v>666232.79878584016</v>
      </c>
      <c r="P363" s="36">
        <f t="shared" si="31"/>
        <v>1663252.51165416</v>
      </c>
    </row>
    <row r="364" spans="1:16" x14ac:dyDescent="0.25">
      <c r="A364" s="4" t="s">
        <v>324</v>
      </c>
      <c r="B364" s="1">
        <v>8119</v>
      </c>
      <c r="C364" s="5" t="s">
        <v>3</v>
      </c>
      <c r="D364" s="6">
        <v>61.076000000000001</v>
      </c>
      <c r="E364" s="47">
        <v>1762.04</v>
      </c>
      <c r="F364" s="46">
        <v>67.515000000000001</v>
      </c>
      <c r="G364" s="40">
        <f>F364*D364</f>
        <v>4123.5461400000004</v>
      </c>
      <c r="H364" s="50" t="s">
        <v>1026</v>
      </c>
      <c r="J364" s="40" t="s">
        <v>1208</v>
      </c>
      <c r="K364" s="40">
        <v>0.15</v>
      </c>
      <c r="L364" s="40">
        <v>0</v>
      </c>
      <c r="M364" s="40">
        <v>0.16</v>
      </c>
      <c r="N364" s="40">
        <f t="shared" si="29"/>
        <v>0.28600000000000003</v>
      </c>
      <c r="O364" s="40">
        <f t="shared" si="30"/>
        <v>1179.3341960400003</v>
      </c>
      <c r="P364" s="36">
        <f t="shared" si="31"/>
        <v>2944.2119439600001</v>
      </c>
    </row>
    <row r="365" spans="1:16" x14ac:dyDescent="0.25">
      <c r="A365" s="4" t="s">
        <v>325</v>
      </c>
      <c r="B365" s="1">
        <v>32899</v>
      </c>
      <c r="C365" s="5" t="s">
        <v>3</v>
      </c>
      <c r="D365" s="6">
        <v>336.66399999999999</v>
      </c>
      <c r="E365" s="47">
        <v>9716.15</v>
      </c>
      <c r="F365" s="46">
        <v>78</v>
      </c>
      <c r="G365" s="40">
        <f>F365*D365</f>
        <v>26259.791999999998</v>
      </c>
      <c r="H365" s="50" t="s">
        <v>1036</v>
      </c>
      <c r="J365" s="40" t="s">
        <v>1208</v>
      </c>
      <c r="K365" s="40">
        <v>0.15</v>
      </c>
      <c r="L365" s="40">
        <v>0</v>
      </c>
      <c r="M365" s="40">
        <v>0.16</v>
      </c>
      <c r="N365" s="40">
        <f t="shared" si="29"/>
        <v>0.28600000000000003</v>
      </c>
      <c r="O365" s="40">
        <f t="shared" si="30"/>
        <v>7510.3005119999998</v>
      </c>
      <c r="P365" s="36">
        <f t="shared" si="31"/>
        <v>18749.491488</v>
      </c>
    </row>
    <row r="366" spans="1:16" x14ac:dyDescent="0.25">
      <c r="A366" s="4" t="s">
        <v>326</v>
      </c>
      <c r="B366" s="1">
        <v>40511</v>
      </c>
      <c r="C366" s="5" t="s">
        <v>3</v>
      </c>
      <c r="D366" s="6">
        <v>36.378</v>
      </c>
      <c r="E366" s="47">
        <v>2225.19</v>
      </c>
      <c r="F366" s="46"/>
      <c r="G366" s="40" t="s">
        <v>954</v>
      </c>
      <c r="P366" s="36">
        <f>E366</f>
        <v>2225.19</v>
      </c>
    </row>
    <row r="367" spans="1:16" x14ac:dyDescent="0.25">
      <c r="A367" s="4" t="s">
        <v>327</v>
      </c>
      <c r="B367" s="1">
        <v>40514</v>
      </c>
      <c r="C367" s="5" t="s">
        <v>3</v>
      </c>
      <c r="D367" s="6">
        <v>377</v>
      </c>
      <c r="E367" s="47">
        <v>23060.560000000001</v>
      </c>
      <c r="F367" s="46"/>
      <c r="G367" s="40" t="s">
        <v>954</v>
      </c>
      <c r="P367" s="36">
        <f>E367</f>
        <v>23060.560000000001</v>
      </c>
    </row>
    <row r="368" spans="1:16" x14ac:dyDescent="0.25">
      <c r="A368" s="4" t="s">
        <v>328</v>
      </c>
      <c r="B368" s="1">
        <v>15836</v>
      </c>
      <c r="C368" s="5" t="s">
        <v>3</v>
      </c>
      <c r="D368" s="6">
        <v>90.375</v>
      </c>
      <c r="E368" s="47">
        <v>1959.15</v>
      </c>
      <c r="F368" s="46">
        <v>46.9</v>
      </c>
      <c r="G368" s="40">
        <f>F368*D368</f>
        <v>4238.5874999999996</v>
      </c>
      <c r="H368" s="50" t="s">
        <v>1172</v>
      </c>
      <c r="J368" s="40" t="s">
        <v>1166</v>
      </c>
      <c r="K368" s="40">
        <v>0.15</v>
      </c>
      <c r="L368" s="40">
        <v>0</v>
      </c>
      <c r="M368" s="40">
        <v>0.16</v>
      </c>
      <c r="N368" s="40">
        <f t="shared" si="29"/>
        <v>0.28600000000000003</v>
      </c>
      <c r="O368" s="40">
        <f t="shared" si="30"/>
        <v>1212.2360249999999</v>
      </c>
      <c r="P368" s="36">
        <f t="shared" si="31"/>
        <v>3026.3514749999995</v>
      </c>
    </row>
    <row r="369" spans="1:16" x14ac:dyDescent="0.25">
      <c r="A369" s="4" t="s">
        <v>329</v>
      </c>
      <c r="B369" s="1">
        <v>40431</v>
      </c>
      <c r="C369" s="5" t="s">
        <v>3</v>
      </c>
      <c r="D369" s="6">
        <v>113.86799999999999</v>
      </c>
      <c r="E369" s="47">
        <v>5674.85</v>
      </c>
      <c r="F369" s="46"/>
      <c r="G369" s="40" t="s">
        <v>954</v>
      </c>
      <c r="P369" s="36">
        <f>E369</f>
        <v>5674.85</v>
      </c>
    </row>
    <row r="370" spans="1:16" x14ac:dyDescent="0.25">
      <c r="A370" s="4" t="s">
        <v>330</v>
      </c>
      <c r="B370" s="1">
        <v>29367</v>
      </c>
      <c r="C370" s="5" t="s">
        <v>3</v>
      </c>
      <c r="D370" s="6">
        <v>19</v>
      </c>
      <c r="E370" s="47">
        <v>436.36</v>
      </c>
      <c r="F370" s="46">
        <v>40.99</v>
      </c>
      <c r="G370" s="49">
        <f>D370*F370</f>
        <v>778.81000000000006</v>
      </c>
      <c r="H370" s="50" t="s">
        <v>1211</v>
      </c>
      <c r="J370" s="40" t="s">
        <v>1209</v>
      </c>
      <c r="K370" s="40">
        <v>0.15</v>
      </c>
      <c r="L370" s="40">
        <v>0</v>
      </c>
      <c r="M370" s="40">
        <v>0.16</v>
      </c>
      <c r="N370" s="40">
        <f t="shared" si="29"/>
        <v>0.28600000000000003</v>
      </c>
      <c r="O370" s="40">
        <f t="shared" si="30"/>
        <v>222.73966000000004</v>
      </c>
      <c r="P370" s="36">
        <f t="shared" si="31"/>
        <v>556.07033999999999</v>
      </c>
    </row>
    <row r="371" spans="1:16" x14ac:dyDescent="0.25">
      <c r="A371" s="4" t="s">
        <v>204</v>
      </c>
      <c r="B371" s="1">
        <v>26518</v>
      </c>
      <c r="C371" s="5" t="s">
        <v>3</v>
      </c>
      <c r="D371" s="6">
        <v>32.799999999999997</v>
      </c>
      <c r="E371" s="47">
        <v>904.52</v>
      </c>
      <c r="F371" s="46">
        <v>40.200000000000003</v>
      </c>
      <c r="G371" s="40">
        <f>F371*D371</f>
        <v>1318.56</v>
      </c>
      <c r="H371" s="50" t="s">
        <v>1219</v>
      </c>
      <c r="J371" s="40" t="s">
        <v>1220</v>
      </c>
      <c r="K371" s="40">
        <v>0.15</v>
      </c>
      <c r="L371" s="40">
        <v>0</v>
      </c>
      <c r="M371" s="40">
        <v>0.16</v>
      </c>
      <c r="N371" s="40">
        <f t="shared" si="29"/>
        <v>0.28600000000000003</v>
      </c>
      <c r="O371" s="40">
        <f t="shared" si="30"/>
        <v>377.10816000000005</v>
      </c>
      <c r="P371" s="36">
        <f t="shared" si="31"/>
        <v>941.45183999999995</v>
      </c>
    </row>
    <row r="372" spans="1:16" x14ac:dyDescent="0.25">
      <c r="A372" s="4" t="s">
        <v>331</v>
      </c>
      <c r="B372" s="1">
        <v>33149</v>
      </c>
      <c r="C372" s="5" t="s">
        <v>3</v>
      </c>
      <c r="D372" s="6">
        <v>228</v>
      </c>
      <c r="E372" s="47">
        <v>2280</v>
      </c>
      <c r="F372" s="46">
        <v>241</v>
      </c>
      <c r="G372" s="40">
        <f>241*D372</f>
        <v>54948</v>
      </c>
      <c r="H372" s="50" t="s">
        <v>874</v>
      </c>
      <c r="J372" s="40" t="s">
        <v>1096</v>
      </c>
      <c r="K372" s="40">
        <v>0.15</v>
      </c>
      <c r="L372" s="40">
        <v>0</v>
      </c>
      <c r="M372" s="40">
        <v>0.16</v>
      </c>
      <c r="N372" s="40">
        <f t="shared" si="29"/>
        <v>0.28600000000000003</v>
      </c>
      <c r="O372" s="40">
        <f t="shared" si="30"/>
        <v>15715.128000000002</v>
      </c>
      <c r="P372" s="36">
        <f t="shared" si="31"/>
        <v>39232.871999999996</v>
      </c>
    </row>
    <row r="373" spans="1:16" x14ac:dyDescent="0.25">
      <c r="A373" s="4" t="s">
        <v>223</v>
      </c>
      <c r="B373" s="1">
        <v>23175</v>
      </c>
      <c r="C373" s="5" t="s">
        <v>3</v>
      </c>
      <c r="D373" s="6">
        <v>4.0000000000000001E-3</v>
      </c>
      <c r="E373" s="47">
        <v>0.1</v>
      </c>
      <c r="F373" s="46">
        <v>43.3</v>
      </c>
      <c r="G373" s="40">
        <f>F373*D373</f>
        <v>0.17319999999999999</v>
      </c>
      <c r="H373" s="50" t="s">
        <v>1145</v>
      </c>
      <c r="J373" s="40" t="s">
        <v>1136</v>
      </c>
      <c r="K373" s="40">
        <v>0.15</v>
      </c>
      <c r="L373" s="40">
        <v>0</v>
      </c>
      <c r="M373" s="40">
        <v>0.16</v>
      </c>
      <c r="N373" s="40">
        <f t="shared" si="29"/>
        <v>0.28600000000000003</v>
      </c>
      <c r="O373" s="40">
        <f t="shared" si="30"/>
        <v>4.9535200000000001E-2</v>
      </c>
      <c r="P373" s="36">
        <f t="shared" si="31"/>
        <v>0.12366479999999999</v>
      </c>
    </row>
    <row r="374" spans="1:16" x14ac:dyDescent="0.25">
      <c r="A374" s="4" t="s">
        <v>332</v>
      </c>
      <c r="B374" s="1">
        <v>36677</v>
      </c>
      <c r="C374" s="5" t="s">
        <v>3</v>
      </c>
      <c r="D374" s="7">
        <v>1476</v>
      </c>
      <c r="E374" s="47">
        <v>14760</v>
      </c>
      <c r="F374" s="46">
        <v>49.3</v>
      </c>
      <c r="G374" s="40">
        <f>F374*D374</f>
        <v>72766.8</v>
      </c>
      <c r="H374" s="50" t="s">
        <v>1146</v>
      </c>
      <c r="J374" s="40" t="s">
        <v>1136</v>
      </c>
      <c r="K374" s="40">
        <v>0.15</v>
      </c>
      <c r="L374" s="40">
        <v>0</v>
      </c>
      <c r="M374" s="40">
        <v>0.16</v>
      </c>
      <c r="N374" s="40">
        <f t="shared" si="29"/>
        <v>0.28600000000000003</v>
      </c>
      <c r="O374" s="40">
        <f t="shared" si="30"/>
        <v>20811.304800000002</v>
      </c>
      <c r="P374" s="36">
        <f t="shared" si="31"/>
        <v>51955.495200000005</v>
      </c>
    </row>
    <row r="375" spans="1:16" x14ac:dyDescent="0.25">
      <c r="A375" s="4" t="s">
        <v>309</v>
      </c>
      <c r="B375" s="1">
        <v>27230</v>
      </c>
      <c r="C375" s="5" t="s">
        <v>3</v>
      </c>
      <c r="D375" s="6">
        <v>4.0000000000000001E-3</v>
      </c>
      <c r="E375" s="47">
        <v>0.16</v>
      </c>
      <c r="F375" s="46">
        <v>38.826999999999998</v>
      </c>
      <c r="G375" s="40">
        <f>F375*D375</f>
        <v>0.155308</v>
      </c>
      <c r="H375" s="50" t="s">
        <v>1157</v>
      </c>
      <c r="J375" s="40" t="s">
        <v>1136</v>
      </c>
      <c r="K375" s="40">
        <v>0.15</v>
      </c>
      <c r="L375" s="40">
        <v>0</v>
      </c>
      <c r="M375" s="40">
        <v>0.16</v>
      </c>
      <c r="N375" s="40">
        <f t="shared" si="29"/>
        <v>0.28600000000000003</v>
      </c>
      <c r="O375" s="40">
        <f t="shared" si="30"/>
        <v>4.4418088000000008E-2</v>
      </c>
      <c r="P375" s="36">
        <f t="shared" si="31"/>
        <v>0.11088991199999999</v>
      </c>
    </row>
    <row r="376" spans="1:16" x14ac:dyDescent="0.25">
      <c r="A376" s="4" t="s">
        <v>333</v>
      </c>
      <c r="B376" s="1">
        <v>50870</v>
      </c>
      <c r="C376" s="5" t="s">
        <v>3</v>
      </c>
      <c r="D376" s="6">
        <v>94</v>
      </c>
      <c r="E376" s="47">
        <v>940</v>
      </c>
      <c r="F376" s="46"/>
      <c r="G376" s="40" t="s">
        <v>954</v>
      </c>
      <c r="P376" s="36">
        <f>E376</f>
        <v>940</v>
      </c>
    </row>
    <row r="377" spans="1:16" x14ac:dyDescent="0.25">
      <c r="A377" s="4" t="s">
        <v>334</v>
      </c>
      <c r="B377" s="1">
        <v>22943</v>
      </c>
      <c r="C377" s="5" t="s">
        <v>3</v>
      </c>
      <c r="D377" s="6">
        <v>78.5</v>
      </c>
      <c r="E377" s="47">
        <v>785</v>
      </c>
      <c r="F377" s="46">
        <v>88.043999999999997</v>
      </c>
      <c r="G377" s="40">
        <f>F377*D377</f>
        <v>6911.4539999999997</v>
      </c>
      <c r="H377" s="50" t="s">
        <v>1184</v>
      </c>
      <c r="J377" s="40" t="s">
        <v>1182</v>
      </c>
      <c r="K377" s="40">
        <v>0.15</v>
      </c>
      <c r="L377" s="40">
        <v>0</v>
      </c>
      <c r="M377" s="40">
        <v>0.16</v>
      </c>
      <c r="N377" s="40">
        <f t="shared" si="29"/>
        <v>0.28600000000000003</v>
      </c>
      <c r="O377" s="40">
        <f t="shared" si="30"/>
        <v>1976.6758440000001</v>
      </c>
      <c r="P377" s="36">
        <f t="shared" si="31"/>
        <v>4934.7781559999994</v>
      </c>
    </row>
    <row r="378" spans="1:16" x14ac:dyDescent="0.25">
      <c r="A378" s="4" t="s">
        <v>335</v>
      </c>
      <c r="B378" s="1">
        <v>23027</v>
      </c>
      <c r="C378" s="5" t="s">
        <v>3</v>
      </c>
      <c r="D378" s="6">
        <v>153</v>
      </c>
      <c r="E378" s="47">
        <v>1530</v>
      </c>
      <c r="F378" s="46">
        <v>88</v>
      </c>
      <c r="G378" s="40">
        <f>F378*D378</f>
        <v>13464</v>
      </c>
      <c r="H378" s="50" t="s">
        <v>1185</v>
      </c>
      <c r="J378" s="40" t="s">
        <v>1182</v>
      </c>
      <c r="K378" s="40">
        <v>0.15</v>
      </c>
      <c r="L378" s="40">
        <v>0</v>
      </c>
      <c r="M378" s="40">
        <v>0.16</v>
      </c>
      <c r="N378" s="40">
        <f t="shared" si="29"/>
        <v>0.28600000000000003</v>
      </c>
      <c r="O378" s="40">
        <f t="shared" si="30"/>
        <v>3850.7040000000006</v>
      </c>
      <c r="P378" s="36">
        <f t="shared" si="31"/>
        <v>9613.2959999999985</v>
      </c>
    </row>
    <row r="379" spans="1:16" x14ac:dyDescent="0.25">
      <c r="A379" s="4" t="s">
        <v>336</v>
      </c>
      <c r="B379" s="1">
        <v>50871</v>
      </c>
      <c r="C379" s="5" t="s">
        <v>3</v>
      </c>
      <c r="D379" s="6">
        <v>28</v>
      </c>
      <c r="E379" s="47">
        <v>280</v>
      </c>
      <c r="F379" s="46"/>
      <c r="G379" s="40" t="s">
        <v>954</v>
      </c>
      <c r="P379" s="36">
        <f>E379</f>
        <v>280</v>
      </c>
    </row>
    <row r="380" spans="1:16" x14ac:dyDescent="0.25">
      <c r="A380" s="4" t="s">
        <v>246</v>
      </c>
      <c r="B380" s="1">
        <v>40490</v>
      </c>
      <c r="C380" s="5" t="s">
        <v>3</v>
      </c>
      <c r="D380" s="6">
        <v>218</v>
      </c>
      <c r="E380" s="47">
        <v>2180</v>
      </c>
      <c r="F380" s="46"/>
      <c r="G380" s="40" t="s">
        <v>954</v>
      </c>
      <c r="P380" s="36">
        <f>E380</f>
        <v>2180</v>
      </c>
    </row>
    <row r="381" spans="1:16" x14ac:dyDescent="0.25">
      <c r="A381" s="4" t="s">
        <v>31</v>
      </c>
      <c r="B381" s="1">
        <v>40491</v>
      </c>
      <c r="C381" s="5" t="s">
        <v>3</v>
      </c>
      <c r="D381" s="6">
        <v>132</v>
      </c>
      <c r="E381" s="47">
        <v>1320</v>
      </c>
      <c r="F381" s="46"/>
      <c r="G381" s="40" t="s">
        <v>954</v>
      </c>
      <c r="P381" s="36">
        <f>E381</f>
        <v>1320</v>
      </c>
    </row>
    <row r="382" spans="1:16" x14ac:dyDescent="0.25">
      <c r="A382" s="4" t="s">
        <v>254</v>
      </c>
      <c r="B382" s="1">
        <v>38134</v>
      </c>
      <c r="C382" s="5" t="s">
        <v>3</v>
      </c>
      <c r="D382" s="7">
        <v>2404.5749999999998</v>
      </c>
      <c r="E382" s="47">
        <v>208306.49</v>
      </c>
      <c r="F382" s="46"/>
      <c r="G382" s="40" t="s">
        <v>954</v>
      </c>
      <c r="P382" s="36">
        <f>E382</f>
        <v>208306.49</v>
      </c>
    </row>
    <row r="383" spans="1:16" x14ac:dyDescent="0.25">
      <c r="A383" s="4" t="s">
        <v>337</v>
      </c>
      <c r="B383" s="1">
        <v>39282</v>
      </c>
      <c r="C383" s="5" t="s">
        <v>3</v>
      </c>
      <c r="D383" s="6">
        <v>33.1</v>
      </c>
      <c r="E383" s="47">
        <v>331</v>
      </c>
      <c r="F383" s="46">
        <v>203.5</v>
      </c>
      <c r="G383" s="40">
        <f>F383*D383</f>
        <v>6735.85</v>
      </c>
      <c r="H383" s="50" t="s">
        <v>1071</v>
      </c>
      <c r="J383" s="40" t="s">
        <v>1069</v>
      </c>
      <c r="K383" s="40">
        <v>0.15</v>
      </c>
      <c r="L383" s="40">
        <v>0</v>
      </c>
      <c r="M383" s="40">
        <v>0.16</v>
      </c>
      <c r="N383" s="40">
        <f t="shared" si="29"/>
        <v>0.28600000000000003</v>
      </c>
      <c r="O383" s="40">
        <f t="shared" si="30"/>
        <v>1926.4531000000004</v>
      </c>
      <c r="P383" s="36">
        <f t="shared" si="31"/>
        <v>4809.3968999999997</v>
      </c>
    </row>
    <row r="384" spans="1:16" x14ac:dyDescent="0.25">
      <c r="A384" s="4" t="s">
        <v>338</v>
      </c>
      <c r="B384" s="1">
        <v>32815</v>
      </c>
      <c r="C384" s="5" t="s">
        <v>3</v>
      </c>
      <c r="D384" s="6">
        <v>105</v>
      </c>
      <c r="E384" s="47">
        <v>1050</v>
      </c>
      <c r="F384" s="46">
        <v>155</v>
      </c>
      <c r="G384" s="40">
        <f>155000/1000*D384</f>
        <v>16275</v>
      </c>
      <c r="H384" s="50" t="s">
        <v>877</v>
      </c>
      <c r="J384" s="40" t="s">
        <v>1069</v>
      </c>
      <c r="K384" s="40">
        <v>0.15</v>
      </c>
      <c r="L384" s="40">
        <v>0</v>
      </c>
      <c r="M384" s="40">
        <v>0.16</v>
      </c>
      <c r="N384" s="40">
        <f t="shared" si="29"/>
        <v>0.28600000000000003</v>
      </c>
      <c r="O384" s="40">
        <f t="shared" si="30"/>
        <v>4654.6500000000005</v>
      </c>
      <c r="P384" s="36">
        <f t="shared" si="31"/>
        <v>11620.349999999999</v>
      </c>
    </row>
    <row r="385" spans="1:16" x14ac:dyDescent="0.25">
      <c r="A385" s="4" t="s">
        <v>112</v>
      </c>
      <c r="B385" s="1">
        <v>37634</v>
      </c>
      <c r="C385" s="5" t="s">
        <v>3</v>
      </c>
      <c r="D385" s="6">
        <v>206</v>
      </c>
      <c r="E385" s="47">
        <v>2060</v>
      </c>
      <c r="F385" s="46"/>
      <c r="G385" s="40" t="s">
        <v>954</v>
      </c>
      <c r="P385" s="36">
        <f>E385</f>
        <v>2060</v>
      </c>
    </row>
    <row r="386" spans="1:16" x14ac:dyDescent="0.25">
      <c r="A386" s="4" t="s">
        <v>339</v>
      </c>
      <c r="B386" s="1">
        <v>37636</v>
      </c>
      <c r="C386" s="5" t="s">
        <v>3</v>
      </c>
      <c r="D386" s="7">
        <v>1589.7570000000001</v>
      </c>
      <c r="E386" s="47">
        <v>224666.91</v>
      </c>
      <c r="F386" s="46"/>
      <c r="G386" s="40" t="s">
        <v>954</v>
      </c>
      <c r="P386" s="36">
        <f>E386</f>
        <v>224666.91</v>
      </c>
    </row>
    <row r="387" spans="1:16" x14ac:dyDescent="0.25">
      <c r="A387" s="4" t="s">
        <v>340</v>
      </c>
      <c r="B387" s="1">
        <v>32154</v>
      </c>
      <c r="C387" s="5" t="s">
        <v>3</v>
      </c>
      <c r="D387" s="6">
        <v>6.6</v>
      </c>
      <c r="E387" s="47">
        <v>66</v>
      </c>
      <c r="F387" s="46">
        <v>97.125</v>
      </c>
      <c r="G387" s="40">
        <f>F387*D387</f>
        <v>641.02499999999998</v>
      </c>
      <c r="H387" s="50" t="s">
        <v>1083</v>
      </c>
      <c r="J387" s="40" t="s">
        <v>1069</v>
      </c>
      <c r="K387" s="40">
        <v>0.15</v>
      </c>
      <c r="L387" s="40">
        <v>0</v>
      </c>
      <c r="M387" s="40">
        <v>0.16</v>
      </c>
      <c r="N387" s="40">
        <f t="shared" si="29"/>
        <v>0.28600000000000003</v>
      </c>
      <c r="O387" s="40">
        <f t="shared" si="30"/>
        <v>183.33315000000002</v>
      </c>
      <c r="P387" s="36">
        <f t="shared" si="31"/>
        <v>457.69184999999993</v>
      </c>
    </row>
    <row r="388" spans="1:16" x14ac:dyDescent="0.25">
      <c r="A388" s="4" t="s">
        <v>341</v>
      </c>
      <c r="B388" s="1">
        <v>23519</v>
      </c>
      <c r="C388" s="5" t="s">
        <v>3</v>
      </c>
      <c r="D388" s="6">
        <v>12.4</v>
      </c>
      <c r="E388" s="47">
        <v>124</v>
      </c>
      <c r="F388" s="46"/>
      <c r="G388" s="40" t="s">
        <v>954</v>
      </c>
      <c r="J388" s="40" t="s">
        <v>1069</v>
      </c>
      <c r="P388" s="36">
        <f>E388</f>
        <v>124</v>
      </c>
    </row>
    <row r="389" spans="1:16" x14ac:dyDescent="0.25">
      <c r="A389" s="4" t="s">
        <v>342</v>
      </c>
      <c r="B389" s="1">
        <v>34442</v>
      </c>
      <c r="C389" s="5" t="s">
        <v>3</v>
      </c>
      <c r="D389" s="6">
        <v>994</v>
      </c>
      <c r="E389" s="47">
        <v>9940</v>
      </c>
      <c r="F389" s="46"/>
      <c r="G389" s="40" t="s">
        <v>954</v>
      </c>
      <c r="P389" s="36">
        <f>E389</f>
        <v>9940</v>
      </c>
    </row>
    <row r="390" spans="1:16" x14ac:dyDescent="0.25">
      <c r="A390" s="4" t="s">
        <v>138</v>
      </c>
      <c r="B390" s="1">
        <v>12174</v>
      </c>
      <c r="C390" s="5" t="s">
        <v>3</v>
      </c>
      <c r="D390" s="6">
        <v>82.4</v>
      </c>
      <c r="E390" s="47">
        <v>824</v>
      </c>
      <c r="F390" s="46"/>
      <c r="G390" s="40" t="s">
        <v>954</v>
      </c>
      <c r="J390" s="40" t="s">
        <v>1208</v>
      </c>
      <c r="P390" s="36">
        <f>E390</f>
        <v>824</v>
      </c>
    </row>
    <row r="391" spans="1:16" x14ac:dyDescent="0.25">
      <c r="A391" s="4" t="s">
        <v>140</v>
      </c>
      <c r="B391" s="1">
        <v>25312</v>
      </c>
      <c r="C391" s="5" t="s">
        <v>3</v>
      </c>
      <c r="D391" s="6">
        <v>79.400000000000006</v>
      </c>
      <c r="E391" s="47">
        <v>794</v>
      </c>
      <c r="F391" s="46">
        <v>78.5</v>
      </c>
      <c r="G391" s="40">
        <f>D391*E391</f>
        <v>63043.600000000006</v>
      </c>
      <c r="H391" s="50" t="s">
        <v>931</v>
      </c>
      <c r="J391" s="40" t="s">
        <v>1208</v>
      </c>
      <c r="K391" s="40">
        <v>0.15</v>
      </c>
      <c r="L391" s="40">
        <v>0</v>
      </c>
      <c r="M391" s="40">
        <v>0.16</v>
      </c>
      <c r="N391" s="40">
        <f t="shared" ref="N391:N449" si="32">1-((1-K391)*(1-L391)*(1-M391))</f>
        <v>0.28600000000000003</v>
      </c>
      <c r="O391" s="40">
        <f t="shared" ref="O391:O449" si="33">G391*N391</f>
        <v>18030.469600000004</v>
      </c>
      <c r="P391" s="36">
        <f t="shared" ref="P391:P449" si="34">G391-O391</f>
        <v>45013.130400000002</v>
      </c>
    </row>
    <row r="392" spans="1:16" x14ac:dyDescent="0.25">
      <c r="A392" s="4" t="s">
        <v>155</v>
      </c>
      <c r="B392" s="1">
        <v>26307</v>
      </c>
      <c r="C392" s="5" t="s">
        <v>3</v>
      </c>
      <c r="D392" s="7">
        <v>6049.424</v>
      </c>
      <c r="E392" s="47">
        <v>251204.89</v>
      </c>
      <c r="F392" s="46">
        <v>64.8</v>
      </c>
      <c r="G392" s="40">
        <f>F392*D392</f>
        <v>392002.6752</v>
      </c>
      <c r="H392" s="50" t="s">
        <v>948</v>
      </c>
      <c r="J392" s="40" t="s">
        <v>1208</v>
      </c>
      <c r="K392" s="40">
        <v>0.15</v>
      </c>
      <c r="L392" s="40">
        <v>0</v>
      </c>
      <c r="M392" s="40">
        <v>0.16</v>
      </c>
      <c r="N392" s="40">
        <f t="shared" si="32"/>
        <v>0.28600000000000003</v>
      </c>
      <c r="O392" s="40">
        <f t="shared" si="33"/>
        <v>112112.76510720002</v>
      </c>
      <c r="P392" s="36">
        <f t="shared" si="34"/>
        <v>279889.91009279998</v>
      </c>
    </row>
    <row r="393" spans="1:16" x14ac:dyDescent="0.25">
      <c r="A393" s="4" t="s">
        <v>343</v>
      </c>
      <c r="B393" s="1">
        <v>38816</v>
      </c>
      <c r="C393" s="5" t="s">
        <v>3</v>
      </c>
      <c r="D393" s="6">
        <v>544</v>
      </c>
      <c r="E393" s="47">
        <v>5440</v>
      </c>
      <c r="F393" s="46">
        <v>67.515000000000001</v>
      </c>
      <c r="G393" s="40">
        <f>D393*F393</f>
        <v>36728.160000000003</v>
      </c>
      <c r="H393" s="50" t="s">
        <v>950</v>
      </c>
      <c r="J393" s="40" t="s">
        <v>1208</v>
      </c>
      <c r="K393" s="40">
        <v>0.15</v>
      </c>
      <c r="L393" s="40">
        <v>0</v>
      </c>
      <c r="M393" s="40">
        <v>0.16</v>
      </c>
      <c r="N393" s="40">
        <f t="shared" si="32"/>
        <v>0.28600000000000003</v>
      </c>
      <c r="O393" s="40">
        <f t="shared" si="33"/>
        <v>10504.253760000001</v>
      </c>
      <c r="P393" s="36">
        <f t="shared" si="34"/>
        <v>26223.906240000004</v>
      </c>
    </row>
    <row r="394" spans="1:16" x14ac:dyDescent="0.25">
      <c r="A394" s="4" t="s">
        <v>344</v>
      </c>
      <c r="B394" s="1">
        <v>32840</v>
      </c>
      <c r="C394" s="5" t="s">
        <v>3</v>
      </c>
      <c r="D394" s="7">
        <v>2061</v>
      </c>
      <c r="E394" s="47">
        <v>20610</v>
      </c>
      <c r="F394" s="46">
        <v>51.124000000000002</v>
      </c>
      <c r="G394" s="40">
        <f>F394*D394</f>
        <v>105366.564</v>
      </c>
      <c r="H394" s="50" t="s">
        <v>966</v>
      </c>
      <c r="J394" s="40" t="s">
        <v>1208</v>
      </c>
      <c r="K394" s="40">
        <v>0.15</v>
      </c>
      <c r="L394" s="40">
        <v>0</v>
      </c>
      <c r="M394" s="40">
        <v>0.16</v>
      </c>
      <c r="N394" s="40">
        <f t="shared" si="32"/>
        <v>0.28600000000000003</v>
      </c>
      <c r="O394" s="40">
        <f t="shared" si="33"/>
        <v>30134.837304000004</v>
      </c>
      <c r="P394" s="36">
        <f t="shared" si="34"/>
        <v>75231.726695999998</v>
      </c>
    </row>
    <row r="395" spans="1:16" x14ac:dyDescent="0.25">
      <c r="A395" s="4" t="s">
        <v>345</v>
      </c>
      <c r="B395" s="1">
        <v>25887</v>
      </c>
      <c r="C395" s="5" t="s">
        <v>3</v>
      </c>
      <c r="D395" s="6">
        <v>826</v>
      </c>
      <c r="E395" s="47">
        <v>8260</v>
      </c>
      <c r="F395" s="46">
        <v>67.515000000000001</v>
      </c>
      <c r="G395" s="40">
        <f>F395*D395</f>
        <v>55767.39</v>
      </c>
      <c r="H395" s="50" t="s">
        <v>979</v>
      </c>
      <c r="J395" s="40" t="s">
        <v>1208</v>
      </c>
      <c r="K395" s="40">
        <v>0.15</v>
      </c>
      <c r="L395" s="40">
        <v>0</v>
      </c>
      <c r="M395" s="40">
        <v>0.16</v>
      </c>
      <c r="N395" s="40">
        <f t="shared" si="32"/>
        <v>0.28600000000000003</v>
      </c>
      <c r="O395" s="40">
        <f t="shared" si="33"/>
        <v>15949.473540000001</v>
      </c>
      <c r="P395" s="36">
        <f t="shared" si="34"/>
        <v>39817.91646</v>
      </c>
    </row>
    <row r="396" spans="1:16" x14ac:dyDescent="0.25">
      <c r="A396" s="4" t="s">
        <v>346</v>
      </c>
      <c r="B396" s="1">
        <v>25266</v>
      </c>
      <c r="C396" s="5" t="s">
        <v>3</v>
      </c>
      <c r="D396" s="6">
        <v>10.4</v>
      </c>
      <c r="E396" s="47">
        <v>104</v>
      </c>
      <c r="F396" s="46">
        <v>120.462</v>
      </c>
      <c r="G396" s="40">
        <f>F396*D396</f>
        <v>1252.8048000000001</v>
      </c>
      <c r="H396" s="50" t="s">
        <v>988</v>
      </c>
      <c r="J396" s="40" t="s">
        <v>1208</v>
      </c>
      <c r="K396" s="40">
        <v>0.15</v>
      </c>
      <c r="L396" s="40">
        <v>0</v>
      </c>
      <c r="M396" s="40">
        <v>0.16</v>
      </c>
      <c r="N396" s="40">
        <f t="shared" si="32"/>
        <v>0.28600000000000003</v>
      </c>
      <c r="O396" s="40">
        <f t="shared" si="33"/>
        <v>358.30217280000005</v>
      </c>
      <c r="P396" s="36">
        <f t="shared" si="34"/>
        <v>894.50262720000001</v>
      </c>
    </row>
    <row r="397" spans="1:16" x14ac:dyDescent="0.25">
      <c r="A397" s="4" t="s">
        <v>290</v>
      </c>
      <c r="B397" s="1">
        <v>22877</v>
      </c>
      <c r="C397" s="5" t="s">
        <v>3</v>
      </c>
      <c r="D397" s="6">
        <v>8.3000000000000007</v>
      </c>
      <c r="E397" s="47">
        <v>83</v>
      </c>
      <c r="F397" s="46">
        <v>116.4</v>
      </c>
      <c r="G397" s="40">
        <f>F397*D397</f>
        <v>966.12000000000012</v>
      </c>
      <c r="H397" s="50" t="s">
        <v>991</v>
      </c>
      <c r="J397" s="40" t="s">
        <v>1208</v>
      </c>
      <c r="K397" s="40">
        <v>0.15</v>
      </c>
      <c r="L397" s="40">
        <v>0</v>
      </c>
      <c r="M397" s="40">
        <v>0.16</v>
      </c>
      <c r="N397" s="40">
        <f t="shared" si="32"/>
        <v>0.28600000000000003</v>
      </c>
      <c r="O397" s="40">
        <f t="shared" si="33"/>
        <v>276.31032000000005</v>
      </c>
      <c r="P397" s="36">
        <f t="shared" si="34"/>
        <v>689.80968000000007</v>
      </c>
    </row>
    <row r="398" spans="1:16" x14ac:dyDescent="0.25">
      <c r="A398" s="4" t="s">
        <v>194</v>
      </c>
      <c r="B398" s="1">
        <v>24442</v>
      </c>
      <c r="C398" s="5" t="s">
        <v>3</v>
      </c>
      <c r="D398" s="6">
        <v>20.9</v>
      </c>
      <c r="E398" s="47">
        <v>209</v>
      </c>
      <c r="F398" s="46">
        <v>67.515000000000001</v>
      </c>
      <c r="G398" s="40">
        <f>F398*D398</f>
        <v>1411.0635</v>
      </c>
      <c r="H398" s="50" t="s">
        <v>1030</v>
      </c>
      <c r="J398" s="40" t="s">
        <v>1208</v>
      </c>
      <c r="K398" s="40">
        <v>0.15</v>
      </c>
      <c r="L398" s="40">
        <v>0</v>
      </c>
      <c r="M398" s="40">
        <v>0.16</v>
      </c>
      <c r="N398" s="40">
        <f t="shared" si="32"/>
        <v>0.28600000000000003</v>
      </c>
      <c r="O398" s="40">
        <f t="shared" si="33"/>
        <v>403.56416100000001</v>
      </c>
      <c r="P398" s="36">
        <f t="shared" si="34"/>
        <v>1007.499339</v>
      </c>
    </row>
    <row r="399" spans="1:16" x14ac:dyDescent="0.25">
      <c r="A399" s="4" t="s">
        <v>347</v>
      </c>
      <c r="B399" s="1">
        <v>29365</v>
      </c>
      <c r="C399" s="5" t="s">
        <v>3</v>
      </c>
      <c r="D399" s="6">
        <v>130</v>
      </c>
      <c r="E399" s="47">
        <v>3002.12</v>
      </c>
      <c r="F399" s="46">
        <v>40.69</v>
      </c>
      <c r="G399" s="49">
        <f>D399*F399</f>
        <v>5289.7</v>
      </c>
      <c r="H399" s="50" t="s">
        <v>1210</v>
      </c>
      <c r="J399" s="40" t="s">
        <v>1209</v>
      </c>
      <c r="K399" s="40">
        <v>0.15</v>
      </c>
      <c r="L399" s="40">
        <v>0</v>
      </c>
      <c r="M399" s="40">
        <v>0.16</v>
      </c>
      <c r="N399" s="40">
        <f t="shared" si="32"/>
        <v>0.28600000000000003</v>
      </c>
      <c r="O399" s="40">
        <f t="shared" si="33"/>
        <v>1512.8542000000002</v>
      </c>
      <c r="P399" s="36">
        <f t="shared" si="34"/>
        <v>3776.8457999999996</v>
      </c>
    </row>
    <row r="400" spans="1:16" x14ac:dyDescent="0.25">
      <c r="A400" s="4" t="s">
        <v>348</v>
      </c>
      <c r="B400" s="1">
        <v>35456</v>
      </c>
      <c r="C400" s="5" t="s">
        <v>3</v>
      </c>
      <c r="D400" s="6">
        <v>128.73500000000001</v>
      </c>
      <c r="E400" s="47">
        <v>5940.36</v>
      </c>
      <c r="F400" s="46"/>
      <c r="G400" s="40" t="s">
        <v>954</v>
      </c>
      <c r="P400" s="36">
        <f>E400</f>
        <v>5940.36</v>
      </c>
    </row>
    <row r="401" spans="1:16" x14ac:dyDescent="0.25">
      <c r="A401" s="4" t="s">
        <v>349</v>
      </c>
      <c r="B401" s="1">
        <v>24860</v>
      </c>
      <c r="C401" s="5" t="s">
        <v>3</v>
      </c>
      <c r="D401" s="6">
        <v>2.8</v>
      </c>
      <c r="E401" s="47">
        <v>92.47</v>
      </c>
      <c r="F401" s="46">
        <v>45.5</v>
      </c>
      <c r="G401" s="40">
        <f>F401*D401</f>
        <v>127.39999999999999</v>
      </c>
      <c r="H401" s="50" t="s">
        <v>1284</v>
      </c>
      <c r="J401" s="40" t="s">
        <v>1283</v>
      </c>
      <c r="K401" s="40">
        <v>0.15</v>
      </c>
      <c r="L401" s="40">
        <v>0</v>
      </c>
      <c r="M401" s="40">
        <v>0.16</v>
      </c>
      <c r="N401" s="40">
        <f t="shared" si="32"/>
        <v>0.28600000000000003</v>
      </c>
      <c r="O401" s="40">
        <f t="shared" si="33"/>
        <v>36.436399999999999</v>
      </c>
      <c r="P401" s="36">
        <f t="shared" si="34"/>
        <v>90.963599999999985</v>
      </c>
    </row>
    <row r="402" spans="1:16" x14ac:dyDescent="0.25">
      <c r="A402" s="4" t="s">
        <v>350</v>
      </c>
      <c r="B402" s="1">
        <v>24395</v>
      </c>
      <c r="C402" s="5" t="s">
        <v>3</v>
      </c>
      <c r="D402" s="8"/>
      <c r="E402" s="47">
        <v>158.47999999999999</v>
      </c>
      <c r="F402" s="48"/>
      <c r="G402" s="49" t="s">
        <v>954</v>
      </c>
      <c r="H402" s="50"/>
      <c r="J402" s="40" t="s">
        <v>1181</v>
      </c>
      <c r="P402" s="36">
        <f>E402</f>
        <v>158.47999999999999</v>
      </c>
    </row>
    <row r="403" spans="1:16" x14ac:dyDescent="0.25">
      <c r="A403" s="4" t="s">
        <v>205</v>
      </c>
      <c r="B403" s="1">
        <v>22940</v>
      </c>
      <c r="C403" s="5" t="s">
        <v>3</v>
      </c>
      <c r="D403" s="6">
        <v>105</v>
      </c>
      <c r="E403" s="47">
        <v>4809</v>
      </c>
      <c r="F403" s="46"/>
      <c r="G403" s="40" t="s">
        <v>954</v>
      </c>
      <c r="J403" s="40" t="s">
        <v>1181</v>
      </c>
      <c r="P403" s="36">
        <f>E403</f>
        <v>4809</v>
      </c>
    </row>
    <row r="404" spans="1:16" x14ac:dyDescent="0.25">
      <c r="A404" s="4" t="s">
        <v>351</v>
      </c>
      <c r="B404" s="1">
        <v>26600</v>
      </c>
      <c r="C404" s="5" t="s">
        <v>3</v>
      </c>
      <c r="D404" s="6">
        <v>204.91</v>
      </c>
      <c r="E404" s="47">
        <v>8335.32</v>
      </c>
      <c r="F404" s="46">
        <v>45.4</v>
      </c>
      <c r="G404" s="40">
        <f>F404*D404</f>
        <v>9302.9139999999989</v>
      </c>
      <c r="H404" s="50" t="s">
        <v>1133</v>
      </c>
      <c r="J404" s="40" t="s">
        <v>1131</v>
      </c>
      <c r="K404" s="40">
        <v>0.15</v>
      </c>
      <c r="L404" s="40">
        <v>0</v>
      </c>
      <c r="M404" s="40">
        <v>0.16</v>
      </c>
      <c r="N404" s="40">
        <f t="shared" si="32"/>
        <v>0.28600000000000003</v>
      </c>
      <c r="O404" s="40">
        <f t="shared" si="33"/>
        <v>2660.6334040000002</v>
      </c>
      <c r="P404" s="36">
        <f t="shared" si="34"/>
        <v>6642.2805959999987</v>
      </c>
    </row>
    <row r="405" spans="1:16" x14ac:dyDescent="0.25">
      <c r="A405" s="4" t="s">
        <v>352</v>
      </c>
      <c r="B405" s="1">
        <v>11396</v>
      </c>
      <c r="C405" s="5" t="s">
        <v>3</v>
      </c>
      <c r="D405" s="6">
        <v>24.6</v>
      </c>
      <c r="E405" s="47">
        <v>723.41</v>
      </c>
      <c r="F405" s="46"/>
      <c r="G405" s="40" t="s">
        <v>954</v>
      </c>
      <c r="P405" s="36">
        <f>E405</f>
        <v>723.41</v>
      </c>
    </row>
    <row r="406" spans="1:16" x14ac:dyDescent="0.25">
      <c r="A406" s="4" t="s">
        <v>353</v>
      </c>
      <c r="B406" s="1">
        <v>423</v>
      </c>
      <c r="C406" s="5" t="s">
        <v>3</v>
      </c>
      <c r="D406" s="6">
        <v>0.96699999999999997</v>
      </c>
      <c r="E406" s="47">
        <v>38.35</v>
      </c>
      <c r="F406" s="46">
        <v>42.345999999999997</v>
      </c>
      <c r="G406" s="40">
        <f>F406*D406</f>
        <v>40.948581999999995</v>
      </c>
      <c r="H406" s="50" t="s">
        <v>1137</v>
      </c>
      <c r="J406" s="40" t="s">
        <v>1136</v>
      </c>
      <c r="K406" s="40">
        <v>0.15</v>
      </c>
      <c r="L406" s="40">
        <v>0</v>
      </c>
      <c r="M406" s="40">
        <v>0.16</v>
      </c>
      <c r="N406" s="40">
        <f t="shared" si="32"/>
        <v>0.28600000000000003</v>
      </c>
      <c r="O406" s="40">
        <f t="shared" si="33"/>
        <v>11.711294452000001</v>
      </c>
      <c r="P406" s="36">
        <f t="shared" si="34"/>
        <v>29.237287547999994</v>
      </c>
    </row>
    <row r="407" spans="1:16" x14ac:dyDescent="0.25">
      <c r="A407" s="4" t="s">
        <v>60</v>
      </c>
      <c r="B407" s="1">
        <v>14896</v>
      </c>
      <c r="C407" s="5" t="s">
        <v>3</v>
      </c>
      <c r="D407" s="6">
        <v>5.54</v>
      </c>
      <c r="E407" s="47">
        <v>143.19</v>
      </c>
      <c r="F407" s="48">
        <f>27/0.616</f>
        <v>43.831168831168831</v>
      </c>
      <c r="G407" s="49">
        <f>D407*F407</f>
        <v>242.82467532467533</v>
      </c>
      <c r="H407" s="50" t="s">
        <v>907</v>
      </c>
      <c r="J407" s="40" t="s">
        <v>1136</v>
      </c>
      <c r="K407" s="40">
        <v>0.15</v>
      </c>
      <c r="L407" s="40">
        <v>0</v>
      </c>
      <c r="M407" s="40">
        <v>0.16</v>
      </c>
      <c r="N407" s="40">
        <f t="shared" si="32"/>
        <v>0.28600000000000003</v>
      </c>
      <c r="O407" s="40">
        <f t="shared" si="33"/>
        <v>69.447857142857146</v>
      </c>
      <c r="P407" s="36">
        <f t="shared" si="34"/>
        <v>173.37681818181818</v>
      </c>
    </row>
    <row r="408" spans="1:16" x14ac:dyDescent="0.25">
      <c r="A408" s="4" t="s">
        <v>354</v>
      </c>
      <c r="B408" s="1">
        <v>11378</v>
      </c>
      <c r="C408" s="5" t="s">
        <v>3</v>
      </c>
      <c r="D408" s="6">
        <v>164.988</v>
      </c>
      <c r="E408" s="47">
        <v>4893.71</v>
      </c>
      <c r="F408" s="46">
        <v>54.037999999999997</v>
      </c>
      <c r="G408" s="40">
        <f>F408*D408</f>
        <v>8915.6215439999996</v>
      </c>
      <c r="H408" s="50" t="s">
        <v>1138</v>
      </c>
      <c r="J408" s="40" t="s">
        <v>1136</v>
      </c>
      <c r="K408" s="40">
        <v>0.15</v>
      </c>
      <c r="L408" s="40">
        <v>0</v>
      </c>
      <c r="M408" s="40">
        <v>0.16</v>
      </c>
      <c r="N408" s="40">
        <f t="shared" si="32"/>
        <v>0.28600000000000003</v>
      </c>
      <c r="O408" s="40">
        <f t="shared" si="33"/>
        <v>2549.8677615840002</v>
      </c>
      <c r="P408" s="36">
        <f t="shared" si="34"/>
        <v>6365.753782415999</v>
      </c>
    </row>
    <row r="409" spans="1:16" x14ac:dyDescent="0.25">
      <c r="A409" s="4" t="s">
        <v>355</v>
      </c>
      <c r="B409" s="1">
        <v>425</v>
      </c>
      <c r="C409" s="5" t="s">
        <v>3</v>
      </c>
      <c r="D409" s="6">
        <v>6.2519999999999998</v>
      </c>
      <c r="E409" s="47">
        <v>305.18</v>
      </c>
      <c r="F409" s="46">
        <v>42.345999999999997</v>
      </c>
      <c r="G409" s="40">
        <f>F409*D409</f>
        <v>264.74719199999998</v>
      </c>
      <c r="H409" s="50" t="s">
        <v>1139</v>
      </c>
      <c r="J409" s="40" t="s">
        <v>1136</v>
      </c>
      <c r="K409" s="40">
        <v>0.15</v>
      </c>
      <c r="L409" s="40">
        <v>0</v>
      </c>
      <c r="M409" s="40">
        <v>0.16</v>
      </c>
      <c r="N409" s="40">
        <f t="shared" si="32"/>
        <v>0.28600000000000003</v>
      </c>
      <c r="O409" s="40">
        <f t="shared" si="33"/>
        <v>75.717696912000008</v>
      </c>
      <c r="P409" s="36">
        <f t="shared" si="34"/>
        <v>189.02949508799998</v>
      </c>
    </row>
    <row r="410" spans="1:16" x14ac:dyDescent="0.25">
      <c r="A410" s="4" t="s">
        <v>219</v>
      </c>
      <c r="B410" s="1">
        <v>14068</v>
      </c>
      <c r="C410" s="5" t="s">
        <v>3</v>
      </c>
      <c r="D410" s="6">
        <v>660.9</v>
      </c>
      <c r="E410" s="47">
        <v>41600.14</v>
      </c>
      <c r="F410" s="46">
        <v>44.3</v>
      </c>
      <c r="G410" s="40">
        <f>F410*D410</f>
        <v>29277.869999999995</v>
      </c>
      <c r="H410" s="50" t="s">
        <v>1141</v>
      </c>
      <c r="J410" s="40" t="s">
        <v>1136</v>
      </c>
      <c r="K410" s="40">
        <v>0.15</v>
      </c>
      <c r="L410" s="40">
        <v>0</v>
      </c>
      <c r="M410" s="40">
        <v>0.16</v>
      </c>
      <c r="N410" s="40">
        <f t="shared" si="32"/>
        <v>0.28600000000000003</v>
      </c>
      <c r="O410" s="40">
        <f t="shared" si="33"/>
        <v>8373.4708200000005</v>
      </c>
      <c r="P410" s="36">
        <f t="shared" si="34"/>
        <v>20904.399179999993</v>
      </c>
    </row>
    <row r="411" spans="1:16" x14ac:dyDescent="0.25">
      <c r="A411" s="4" t="s">
        <v>356</v>
      </c>
      <c r="B411" s="1">
        <v>385</v>
      </c>
      <c r="C411" s="5" t="s">
        <v>3</v>
      </c>
      <c r="D411" s="6">
        <v>5.82</v>
      </c>
      <c r="E411" s="47">
        <v>188.41</v>
      </c>
      <c r="F411" s="46">
        <v>39.225999999999999</v>
      </c>
      <c r="G411" s="40">
        <f>F411*D411</f>
        <v>228.29532</v>
      </c>
      <c r="H411" s="50" t="s">
        <v>1142</v>
      </c>
      <c r="J411" s="40" t="s">
        <v>1136</v>
      </c>
      <c r="K411" s="40">
        <v>0.15</v>
      </c>
      <c r="L411" s="40">
        <v>0</v>
      </c>
      <c r="M411" s="40">
        <v>0.16</v>
      </c>
      <c r="N411" s="40">
        <f t="shared" si="32"/>
        <v>0.28600000000000003</v>
      </c>
      <c r="O411" s="40">
        <f t="shared" si="33"/>
        <v>65.292461520000003</v>
      </c>
      <c r="P411" s="36">
        <f t="shared" si="34"/>
        <v>163.00285847999999</v>
      </c>
    </row>
    <row r="412" spans="1:16" x14ac:dyDescent="0.25">
      <c r="A412" s="4" t="s">
        <v>220</v>
      </c>
      <c r="B412" s="1">
        <v>15649</v>
      </c>
      <c r="C412" s="5" t="s">
        <v>3</v>
      </c>
      <c r="D412" s="6">
        <v>366.53</v>
      </c>
      <c r="E412" s="47">
        <v>12296.64</v>
      </c>
      <c r="F412" s="46">
        <v>44.3</v>
      </c>
      <c r="G412" s="40">
        <f>F412*D412</f>
        <v>16237.278999999999</v>
      </c>
      <c r="H412" s="50" t="s">
        <v>1143</v>
      </c>
      <c r="J412" s="40" t="s">
        <v>1136</v>
      </c>
      <c r="K412" s="40">
        <v>0.15</v>
      </c>
      <c r="L412" s="40">
        <v>0</v>
      </c>
      <c r="M412" s="40">
        <v>0.16</v>
      </c>
      <c r="N412" s="40">
        <f t="shared" si="32"/>
        <v>0.28600000000000003</v>
      </c>
      <c r="O412" s="40">
        <f t="shared" si="33"/>
        <v>4643.8617940000004</v>
      </c>
      <c r="P412" s="36">
        <f t="shared" si="34"/>
        <v>11593.417205999998</v>
      </c>
    </row>
    <row r="413" spans="1:16" x14ac:dyDescent="0.25">
      <c r="A413" s="4" t="s">
        <v>61</v>
      </c>
      <c r="B413" s="1">
        <v>11688</v>
      </c>
      <c r="C413" s="5" t="s">
        <v>3</v>
      </c>
      <c r="D413" s="6">
        <v>0.69899999999999995</v>
      </c>
      <c r="E413" s="47">
        <v>34.119999999999997</v>
      </c>
      <c r="F413" s="46">
        <v>47.39</v>
      </c>
      <c r="G413" s="49">
        <f>D413*F413</f>
        <v>33.125610000000002</v>
      </c>
      <c r="H413" s="50" t="s">
        <v>908</v>
      </c>
      <c r="J413" s="40" t="s">
        <v>1136</v>
      </c>
      <c r="K413" s="40">
        <v>0.15</v>
      </c>
      <c r="L413" s="40">
        <v>0</v>
      </c>
      <c r="M413" s="40">
        <v>0.16</v>
      </c>
      <c r="N413" s="40">
        <f t="shared" si="32"/>
        <v>0.28600000000000003</v>
      </c>
      <c r="O413" s="40">
        <f t="shared" si="33"/>
        <v>9.473924460000001</v>
      </c>
      <c r="P413" s="36">
        <f t="shared" si="34"/>
        <v>23.651685540000003</v>
      </c>
    </row>
    <row r="414" spans="1:16" x14ac:dyDescent="0.25">
      <c r="A414" s="4" t="s">
        <v>357</v>
      </c>
      <c r="B414" s="1">
        <v>22553</v>
      </c>
      <c r="C414" s="5" t="s">
        <v>3</v>
      </c>
      <c r="D414" s="6">
        <v>1E-3</v>
      </c>
      <c r="E414" s="47">
        <v>0.03</v>
      </c>
      <c r="F414" s="46">
        <v>46.5</v>
      </c>
      <c r="G414" s="40">
        <f>F414*D414</f>
        <v>4.65E-2</v>
      </c>
      <c r="H414" s="50" t="s">
        <v>1147</v>
      </c>
      <c r="J414" s="40" t="s">
        <v>1136</v>
      </c>
      <c r="K414" s="40">
        <v>0.15</v>
      </c>
      <c r="L414" s="40">
        <v>0</v>
      </c>
      <c r="M414" s="40">
        <v>0.16</v>
      </c>
      <c r="N414" s="40">
        <f t="shared" si="32"/>
        <v>0.28600000000000003</v>
      </c>
      <c r="O414" s="40">
        <f t="shared" si="33"/>
        <v>1.3299000000000002E-2</v>
      </c>
      <c r="P414" s="36">
        <f t="shared" si="34"/>
        <v>3.3200999999999994E-2</v>
      </c>
    </row>
    <row r="415" spans="1:16" x14ac:dyDescent="0.25">
      <c r="A415" s="4" t="s">
        <v>358</v>
      </c>
      <c r="B415" s="1">
        <v>23723</v>
      </c>
      <c r="C415" s="5" t="s">
        <v>3</v>
      </c>
      <c r="D415" s="6">
        <v>105.589</v>
      </c>
      <c r="E415" s="47">
        <v>3663.2</v>
      </c>
      <c r="F415" s="46">
        <v>43.9</v>
      </c>
      <c r="G415" s="40">
        <f>F415*D415</f>
        <v>4635.3571000000002</v>
      </c>
      <c r="H415" s="50" t="s">
        <v>1152</v>
      </c>
      <c r="J415" s="40" t="s">
        <v>1136</v>
      </c>
      <c r="K415" s="40">
        <v>0.15</v>
      </c>
      <c r="L415" s="40">
        <v>0</v>
      </c>
      <c r="M415" s="40">
        <v>0.16</v>
      </c>
      <c r="N415" s="40">
        <f t="shared" si="32"/>
        <v>0.28600000000000003</v>
      </c>
      <c r="O415" s="40">
        <f t="shared" si="33"/>
        <v>1325.7121306000001</v>
      </c>
      <c r="P415" s="36">
        <f t="shared" si="34"/>
        <v>3309.6449694000003</v>
      </c>
    </row>
    <row r="416" spans="1:16" x14ac:dyDescent="0.25">
      <c r="A416" s="4" t="s">
        <v>104</v>
      </c>
      <c r="B416" s="1">
        <v>21864</v>
      </c>
      <c r="C416" s="5" t="s">
        <v>3</v>
      </c>
      <c r="D416" s="6">
        <v>278.72800000000001</v>
      </c>
      <c r="E416" s="47">
        <v>6989.46</v>
      </c>
      <c r="F416" s="46">
        <v>50</v>
      </c>
      <c r="G416" s="40">
        <f>F416*D416</f>
        <v>13936.4</v>
      </c>
      <c r="H416" s="50" t="s">
        <v>1190</v>
      </c>
      <c r="J416" s="40" t="s">
        <v>1186</v>
      </c>
      <c r="K416" s="40">
        <v>0.15</v>
      </c>
      <c r="L416" s="40">
        <v>0</v>
      </c>
      <c r="M416" s="40">
        <v>0.16</v>
      </c>
      <c r="N416" s="40">
        <f t="shared" si="32"/>
        <v>0.28600000000000003</v>
      </c>
      <c r="O416" s="40">
        <f t="shared" si="33"/>
        <v>3985.8104000000003</v>
      </c>
      <c r="P416" s="36">
        <f t="shared" si="34"/>
        <v>9950.5895999999993</v>
      </c>
    </row>
    <row r="417" spans="1:16" x14ac:dyDescent="0.25">
      <c r="A417" s="4" t="s">
        <v>242</v>
      </c>
      <c r="B417" s="1">
        <v>393</v>
      </c>
      <c r="C417" s="5" t="s">
        <v>3</v>
      </c>
      <c r="D417" s="6">
        <v>20.986999999999998</v>
      </c>
      <c r="E417" s="47">
        <v>575.61</v>
      </c>
      <c r="F417" s="46">
        <v>41.947000000000003</v>
      </c>
      <c r="G417" s="40">
        <f>F417*D417</f>
        <v>880.34168899999997</v>
      </c>
      <c r="H417" s="50" t="s">
        <v>1194</v>
      </c>
      <c r="J417" s="40" t="s">
        <v>1186</v>
      </c>
      <c r="K417" s="40">
        <v>0.15</v>
      </c>
      <c r="L417" s="40">
        <v>0</v>
      </c>
      <c r="M417" s="40">
        <v>0.16</v>
      </c>
      <c r="N417" s="40">
        <f t="shared" si="32"/>
        <v>0.28600000000000003</v>
      </c>
      <c r="O417" s="40">
        <f t="shared" si="33"/>
        <v>251.77772305400003</v>
      </c>
      <c r="P417" s="36">
        <f t="shared" si="34"/>
        <v>628.56396594599994</v>
      </c>
    </row>
    <row r="418" spans="1:16" x14ac:dyDescent="0.25">
      <c r="A418" s="4" t="s">
        <v>359</v>
      </c>
      <c r="B418" s="1">
        <v>13499</v>
      </c>
      <c r="C418" s="5" t="s">
        <v>3</v>
      </c>
      <c r="D418" s="6">
        <v>1E-3</v>
      </c>
      <c r="E418" s="47">
        <v>0.03</v>
      </c>
      <c r="F418" s="46">
        <v>43.49</v>
      </c>
      <c r="G418" s="40">
        <f>F418*D418</f>
        <v>4.3490000000000001E-2</v>
      </c>
      <c r="H418" s="50" t="s">
        <v>1195</v>
      </c>
      <c r="J418" s="40" t="s">
        <v>1186</v>
      </c>
      <c r="K418" s="40">
        <v>0.15</v>
      </c>
      <c r="L418" s="40">
        <v>0</v>
      </c>
      <c r="M418" s="40">
        <v>0.16</v>
      </c>
      <c r="N418" s="40">
        <f t="shared" si="32"/>
        <v>0.28600000000000003</v>
      </c>
      <c r="O418" s="40">
        <f t="shared" si="33"/>
        <v>1.2438140000000002E-2</v>
      </c>
      <c r="P418" s="36">
        <f t="shared" si="34"/>
        <v>3.1051860000000001E-2</v>
      </c>
    </row>
    <row r="419" spans="1:16" x14ac:dyDescent="0.25">
      <c r="A419" s="4" t="s">
        <v>65</v>
      </c>
      <c r="B419" s="1">
        <v>25313</v>
      </c>
      <c r="C419" s="5" t="s">
        <v>3</v>
      </c>
      <c r="D419" s="6">
        <v>6</v>
      </c>
      <c r="E419" s="47">
        <v>938.91</v>
      </c>
      <c r="F419" s="46">
        <v>197.6</v>
      </c>
      <c r="G419" s="40">
        <f>155000/1000*D419</f>
        <v>930</v>
      </c>
      <c r="H419" s="50" t="s">
        <v>1064</v>
      </c>
      <c r="J419" s="40" t="s">
        <v>1069</v>
      </c>
      <c r="K419" s="40">
        <v>0.15</v>
      </c>
      <c r="L419" s="40">
        <v>0</v>
      </c>
      <c r="M419" s="40">
        <v>0.16</v>
      </c>
      <c r="N419" s="40">
        <f t="shared" si="32"/>
        <v>0.28600000000000003</v>
      </c>
      <c r="O419" s="40">
        <f t="shared" si="33"/>
        <v>265.98</v>
      </c>
      <c r="P419" s="36">
        <f t="shared" si="34"/>
        <v>664.02</v>
      </c>
    </row>
    <row r="420" spans="1:16" x14ac:dyDescent="0.25">
      <c r="A420" s="4" t="s">
        <v>360</v>
      </c>
      <c r="B420" s="1">
        <v>33984</v>
      </c>
      <c r="C420" s="5" t="s">
        <v>3</v>
      </c>
      <c r="D420" s="6">
        <v>216.3</v>
      </c>
      <c r="E420" s="47">
        <v>27385.74</v>
      </c>
      <c r="F420" s="46"/>
      <c r="G420" s="40" t="s">
        <v>954</v>
      </c>
      <c r="P420" s="36">
        <f>E420</f>
        <v>27385.74</v>
      </c>
    </row>
    <row r="421" spans="1:16" x14ac:dyDescent="0.25">
      <c r="A421" s="4" t="s">
        <v>66</v>
      </c>
      <c r="B421" s="1">
        <v>25314</v>
      </c>
      <c r="C421" s="5" t="s">
        <v>3</v>
      </c>
      <c r="D421" s="6">
        <v>24.056000000000001</v>
      </c>
      <c r="E421" s="47">
        <v>3279.03</v>
      </c>
      <c r="F421" s="48">
        <v>219</v>
      </c>
      <c r="G421" s="49">
        <f>D421*F421</f>
        <v>5268.2640000000001</v>
      </c>
      <c r="H421" s="50" t="s">
        <v>910</v>
      </c>
      <c r="J421" s="40" t="s">
        <v>1069</v>
      </c>
      <c r="K421" s="40">
        <v>0.15</v>
      </c>
      <c r="L421" s="40">
        <v>0</v>
      </c>
      <c r="M421" s="40">
        <v>0.16</v>
      </c>
      <c r="N421" s="40">
        <f t="shared" si="32"/>
        <v>0.28600000000000003</v>
      </c>
      <c r="O421" s="40">
        <f t="shared" si="33"/>
        <v>1506.7235040000003</v>
      </c>
      <c r="P421" s="36">
        <f t="shared" si="34"/>
        <v>3761.5404959999996</v>
      </c>
    </row>
    <row r="422" spans="1:16" x14ac:dyDescent="0.25">
      <c r="A422" s="4" t="s">
        <v>361</v>
      </c>
      <c r="B422" s="1">
        <v>44649</v>
      </c>
      <c r="C422" s="5" t="s">
        <v>3</v>
      </c>
      <c r="D422" s="6">
        <v>1.19</v>
      </c>
      <c r="E422" s="47">
        <v>154.65</v>
      </c>
      <c r="F422" s="46">
        <v>150.56399999999999</v>
      </c>
      <c r="G422" s="49">
        <f>D422*F422</f>
        <v>179.17115999999999</v>
      </c>
      <c r="H422" s="50" t="s">
        <v>1070</v>
      </c>
      <c r="J422" s="40" t="s">
        <v>1069</v>
      </c>
      <c r="K422" s="40">
        <v>0.15</v>
      </c>
      <c r="L422" s="40">
        <v>0</v>
      </c>
      <c r="M422" s="40">
        <v>0.16</v>
      </c>
      <c r="N422" s="40">
        <f t="shared" si="32"/>
        <v>0.28600000000000003</v>
      </c>
      <c r="O422" s="40">
        <f t="shared" si="33"/>
        <v>51.242951760000004</v>
      </c>
      <c r="P422" s="36">
        <f t="shared" si="34"/>
        <v>127.92820823999998</v>
      </c>
    </row>
    <row r="423" spans="1:16" x14ac:dyDescent="0.25">
      <c r="A423" s="4" t="s">
        <v>253</v>
      </c>
      <c r="B423" s="1">
        <v>12222</v>
      </c>
      <c r="C423" s="5" t="s">
        <v>3</v>
      </c>
      <c r="D423" s="6">
        <v>101.126</v>
      </c>
      <c r="E423" s="47">
        <v>5387.79</v>
      </c>
      <c r="F423" s="46">
        <v>58.08</v>
      </c>
      <c r="G423" s="40">
        <f>F423*D423</f>
        <v>5873.3980799999999</v>
      </c>
      <c r="H423" s="50" t="s">
        <v>1063</v>
      </c>
      <c r="J423" s="40" t="s">
        <v>1212</v>
      </c>
      <c r="K423" s="40">
        <v>0.15</v>
      </c>
      <c r="L423" s="40">
        <v>0</v>
      </c>
      <c r="M423" s="40">
        <v>0.16</v>
      </c>
      <c r="N423" s="40">
        <f t="shared" si="32"/>
        <v>0.28600000000000003</v>
      </c>
      <c r="O423" s="40">
        <f t="shared" si="33"/>
        <v>1679.7918508800001</v>
      </c>
      <c r="P423" s="36">
        <f t="shared" si="34"/>
        <v>4193.6062291199996</v>
      </c>
    </row>
    <row r="424" spans="1:16" x14ac:dyDescent="0.25">
      <c r="A424" s="4" t="s">
        <v>362</v>
      </c>
      <c r="B424" s="1">
        <v>32857</v>
      </c>
      <c r="C424" s="5" t="s">
        <v>3</v>
      </c>
      <c r="D424" s="6">
        <v>43.747999999999998</v>
      </c>
      <c r="E424" s="47">
        <v>3781.61</v>
      </c>
      <c r="F424" s="46">
        <v>224.02</v>
      </c>
      <c r="G424" s="49">
        <f>D424*F424</f>
        <v>9800.4269600000007</v>
      </c>
      <c r="H424" s="50" t="s">
        <v>1063</v>
      </c>
      <c r="J424" s="40" t="s">
        <v>1069</v>
      </c>
      <c r="K424" s="40">
        <v>0.15</v>
      </c>
      <c r="L424" s="40">
        <v>0</v>
      </c>
      <c r="M424" s="40">
        <v>0.16</v>
      </c>
      <c r="N424" s="40">
        <f t="shared" si="32"/>
        <v>0.28600000000000003</v>
      </c>
      <c r="O424" s="40">
        <f t="shared" si="33"/>
        <v>2802.9221105600004</v>
      </c>
      <c r="P424" s="36">
        <f t="shared" si="34"/>
        <v>6997.5048494399998</v>
      </c>
    </row>
    <row r="425" spans="1:16" x14ac:dyDescent="0.25">
      <c r="A425" s="4" t="s">
        <v>363</v>
      </c>
      <c r="B425" s="1">
        <v>32864</v>
      </c>
      <c r="C425" s="5" t="s">
        <v>3</v>
      </c>
      <c r="D425" s="6">
        <v>105.676</v>
      </c>
      <c r="E425" s="47">
        <v>10636.74</v>
      </c>
      <c r="F425" s="46">
        <v>185.38</v>
      </c>
      <c r="G425" s="49">
        <f>D425*F425</f>
        <v>19590.21688</v>
      </c>
      <c r="H425" s="50" t="s">
        <v>1063</v>
      </c>
      <c r="J425" s="40" t="s">
        <v>1069</v>
      </c>
      <c r="K425" s="40">
        <v>0.15</v>
      </c>
      <c r="L425" s="40">
        <v>0</v>
      </c>
      <c r="M425" s="40">
        <v>0.16</v>
      </c>
      <c r="N425" s="40">
        <f t="shared" si="32"/>
        <v>0.28600000000000003</v>
      </c>
      <c r="O425" s="40">
        <f t="shared" si="33"/>
        <v>5602.8020276800007</v>
      </c>
      <c r="P425" s="36">
        <f t="shared" si="34"/>
        <v>13987.414852319998</v>
      </c>
    </row>
    <row r="426" spans="1:16" x14ac:dyDescent="0.25">
      <c r="A426" s="4" t="s">
        <v>2</v>
      </c>
      <c r="B426" s="1">
        <v>12224</v>
      </c>
      <c r="C426" s="5" t="s">
        <v>3</v>
      </c>
      <c r="D426" s="6">
        <v>105.59</v>
      </c>
      <c r="E426" s="47">
        <v>3471.94</v>
      </c>
      <c r="F426" s="46">
        <v>45.5</v>
      </c>
      <c r="G426" s="40">
        <f>45500/1000*D426</f>
        <v>4804.3450000000003</v>
      </c>
      <c r="H426" s="50" t="s">
        <v>872</v>
      </c>
      <c r="J426" s="40" t="s">
        <v>1212</v>
      </c>
      <c r="K426" s="40">
        <v>0.15</v>
      </c>
      <c r="L426" s="40">
        <v>0</v>
      </c>
      <c r="M426" s="40">
        <v>0.16</v>
      </c>
      <c r="N426" s="40">
        <f t="shared" si="32"/>
        <v>0.28600000000000003</v>
      </c>
      <c r="O426" s="40">
        <f t="shared" si="33"/>
        <v>1374.0426700000003</v>
      </c>
      <c r="P426" s="36">
        <f t="shared" si="34"/>
        <v>3430.30233</v>
      </c>
    </row>
    <row r="427" spans="1:16" x14ac:dyDescent="0.25">
      <c r="A427" s="4" t="s">
        <v>264</v>
      </c>
      <c r="B427" s="1">
        <v>32865</v>
      </c>
      <c r="C427" s="5" t="s">
        <v>3</v>
      </c>
      <c r="D427" s="6">
        <v>62</v>
      </c>
      <c r="E427" s="47">
        <v>5793.56</v>
      </c>
      <c r="F427" s="46">
        <v>128.44800000000001</v>
      </c>
      <c r="G427" s="40">
        <f>F427*D427</f>
        <v>7963.7760000000007</v>
      </c>
      <c r="H427" s="50" t="s">
        <v>1074</v>
      </c>
      <c r="J427" s="40" t="s">
        <v>1069</v>
      </c>
      <c r="K427" s="40">
        <v>0.15</v>
      </c>
      <c r="L427" s="40">
        <v>0</v>
      </c>
      <c r="M427" s="40">
        <v>0.16</v>
      </c>
      <c r="N427" s="40">
        <f t="shared" si="32"/>
        <v>0.28600000000000003</v>
      </c>
      <c r="O427" s="40">
        <f t="shared" si="33"/>
        <v>2277.6399360000005</v>
      </c>
      <c r="P427" s="36">
        <f t="shared" si="34"/>
        <v>5686.1360640000003</v>
      </c>
    </row>
    <row r="428" spans="1:16" x14ac:dyDescent="0.25">
      <c r="A428" s="4" t="s">
        <v>364</v>
      </c>
      <c r="B428" s="1">
        <v>33887</v>
      </c>
      <c r="C428" s="5" t="s">
        <v>3</v>
      </c>
      <c r="D428" s="7">
        <v>1095.69</v>
      </c>
      <c r="E428" s="47">
        <v>107370.69</v>
      </c>
      <c r="F428" s="46"/>
      <c r="G428" s="40" t="s">
        <v>954</v>
      </c>
      <c r="P428" s="36">
        <f>E428</f>
        <v>107370.69</v>
      </c>
    </row>
    <row r="429" spans="1:16" x14ac:dyDescent="0.25">
      <c r="A429" s="4" t="s">
        <v>22</v>
      </c>
      <c r="B429" s="1">
        <v>33259</v>
      </c>
      <c r="C429" s="5" t="s">
        <v>3</v>
      </c>
      <c r="D429" s="6">
        <v>3.1669999999999998</v>
      </c>
      <c r="E429" s="47">
        <v>1421.31</v>
      </c>
      <c r="F429" s="46"/>
      <c r="G429" s="40" t="s">
        <v>954</v>
      </c>
      <c r="P429" s="36">
        <f>E429</f>
        <v>1421.31</v>
      </c>
    </row>
    <row r="430" spans="1:16" x14ac:dyDescent="0.25">
      <c r="A430" s="4" t="s">
        <v>365</v>
      </c>
      <c r="B430" s="1">
        <v>33691</v>
      </c>
      <c r="C430" s="5" t="s">
        <v>3</v>
      </c>
      <c r="D430" s="6">
        <v>69.108999999999995</v>
      </c>
      <c r="E430" s="47">
        <v>5935.84</v>
      </c>
      <c r="F430" s="46">
        <v>90.016000000000005</v>
      </c>
      <c r="G430" s="40">
        <f>F430*D430</f>
        <v>6220.9157439999999</v>
      </c>
      <c r="H430" s="50" t="s">
        <v>1079</v>
      </c>
      <c r="J430" s="40" t="s">
        <v>1069</v>
      </c>
      <c r="K430" s="40">
        <v>0.15</v>
      </c>
      <c r="L430" s="40">
        <v>0</v>
      </c>
      <c r="M430" s="40">
        <v>0.16</v>
      </c>
      <c r="N430" s="40">
        <f t="shared" si="32"/>
        <v>0.28600000000000003</v>
      </c>
      <c r="O430" s="40">
        <f t="shared" si="33"/>
        <v>1779.1819027840002</v>
      </c>
      <c r="P430" s="36">
        <f t="shared" si="34"/>
        <v>4441.7338412159997</v>
      </c>
    </row>
    <row r="431" spans="1:16" x14ac:dyDescent="0.25">
      <c r="A431" s="4" t="s">
        <v>366</v>
      </c>
      <c r="B431" s="1">
        <v>25472</v>
      </c>
      <c r="C431" s="5" t="s">
        <v>3</v>
      </c>
      <c r="D431" s="6">
        <v>37.098999999999997</v>
      </c>
      <c r="E431" s="47">
        <v>2651.95</v>
      </c>
      <c r="F431" s="46">
        <v>156.964</v>
      </c>
      <c r="G431" s="40">
        <f>F431*D431</f>
        <v>5823.2074359999997</v>
      </c>
      <c r="J431" s="40" t="s">
        <v>1069</v>
      </c>
      <c r="K431" s="40">
        <v>0.15</v>
      </c>
      <c r="L431" s="40">
        <v>0</v>
      </c>
      <c r="M431" s="40">
        <v>0.16</v>
      </c>
      <c r="N431" s="40">
        <f t="shared" si="32"/>
        <v>0.28600000000000003</v>
      </c>
      <c r="O431" s="40">
        <f t="shared" si="33"/>
        <v>1665.4373266960001</v>
      </c>
      <c r="P431" s="36">
        <f t="shared" si="34"/>
        <v>4157.7701093039996</v>
      </c>
    </row>
    <row r="432" spans="1:16" x14ac:dyDescent="0.25">
      <c r="A432" s="4" t="s">
        <v>120</v>
      </c>
      <c r="B432" s="1">
        <v>11835</v>
      </c>
      <c r="C432" s="5" t="s">
        <v>3</v>
      </c>
      <c r="D432" s="6">
        <v>21.797000000000001</v>
      </c>
      <c r="E432" s="47">
        <v>1878.3</v>
      </c>
      <c r="F432" s="46">
        <v>106.065</v>
      </c>
      <c r="G432" s="49">
        <f>F432*D432</f>
        <v>2311.8988049999998</v>
      </c>
      <c r="H432" s="50" t="s">
        <v>1081</v>
      </c>
      <c r="J432" s="40" t="s">
        <v>1069</v>
      </c>
      <c r="K432" s="40">
        <v>0.15</v>
      </c>
      <c r="L432" s="40">
        <v>0</v>
      </c>
      <c r="M432" s="40">
        <v>0.16</v>
      </c>
      <c r="N432" s="40">
        <f t="shared" si="32"/>
        <v>0.28600000000000003</v>
      </c>
      <c r="O432" s="40">
        <f t="shared" si="33"/>
        <v>661.20305823000001</v>
      </c>
      <c r="P432" s="36">
        <f t="shared" si="34"/>
        <v>1650.6957467699999</v>
      </c>
    </row>
    <row r="433" spans="1:16" x14ac:dyDescent="0.25">
      <c r="A433" s="4" t="s">
        <v>121</v>
      </c>
      <c r="B433" s="1">
        <v>33256</v>
      </c>
      <c r="C433" s="5" t="s">
        <v>3</v>
      </c>
      <c r="D433" s="6">
        <v>143.82900000000001</v>
      </c>
      <c r="E433" s="47">
        <v>9676.59</v>
      </c>
      <c r="F433" s="46"/>
      <c r="G433" s="40" t="s">
        <v>954</v>
      </c>
      <c r="P433" s="36">
        <f>E433</f>
        <v>9676.59</v>
      </c>
    </row>
    <row r="434" spans="1:16" x14ac:dyDescent="0.25">
      <c r="A434" s="4" t="s">
        <v>367</v>
      </c>
      <c r="B434" s="1">
        <v>33268</v>
      </c>
      <c r="C434" s="5" t="s">
        <v>3</v>
      </c>
      <c r="D434" s="6">
        <v>36.853000000000002</v>
      </c>
      <c r="E434" s="47">
        <v>3954.18</v>
      </c>
      <c r="F434" s="46"/>
      <c r="G434" s="40" t="s">
        <v>954</v>
      </c>
      <c r="P434" s="36">
        <f>E434</f>
        <v>3954.18</v>
      </c>
    </row>
    <row r="435" spans="1:16" x14ac:dyDescent="0.25">
      <c r="A435" s="4" t="s">
        <v>276</v>
      </c>
      <c r="B435" s="1">
        <v>32764</v>
      </c>
      <c r="C435" s="5" t="s">
        <v>3</v>
      </c>
      <c r="D435" s="6">
        <v>9.2490000000000006</v>
      </c>
      <c r="E435" s="47">
        <v>277.23</v>
      </c>
      <c r="F435" s="46">
        <v>51.48</v>
      </c>
      <c r="G435" s="40">
        <f>45500/1000*D435</f>
        <v>420.82950000000005</v>
      </c>
      <c r="H435" s="50" t="s">
        <v>1063</v>
      </c>
      <c r="J435" s="40" t="s">
        <v>1212</v>
      </c>
      <c r="K435" s="40">
        <v>0.15</v>
      </c>
      <c r="L435" s="40">
        <v>0</v>
      </c>
      <c r="M435" s="40">
        <v>0.16</v>
      </c>
      <c r="N435" s="40">
        <f t="shared" si="32"/>
        <v>0.28600000000000003</v>
      </c>
      <c r="O435" s="40">
        <f t="shared" si="33"/>
        <v>120.35723700000003</v>
      </c>
      <c r="P435" s="36">
        <f t="shared" si="34"/>
        <v>300.472263</v>
      </c>
    </row>
    <row r="436" spans="1:16" x14ac:dyDescent="0.25">
      <c r="A436" s="4" t="s">
        <v>312</v>
      </c>
      <c r="B436" s="1">
        <v>27261</v>
      </c>
      <c r="C436" s="5" t="s">
        <v>3</v>
      </c>
      <c r="D436" s="6">
        <v>14.77</v>
      </c>
      <c r="E436" s="47">
        <v>1126.53</v>
      </c>
      <c r="F436" s="46">
        <v>111.126</v>
      </c>
      <c r="G436" s="40">
        <f>F436*D436</f>
        <v>1641.3310200000001</v>
      </c>
      <c r="H436" s="50" t="s">
        <v>1082</v>
      </c>
      <c r="J436" s="40" t="s">
        <v>1069</v>
      </c>
      <c r="K436" s="40">
        <v>0.15</v>
      </c>
      <c r="L436" s="40">
        <v>0</v>
      </c>
      <c r="M436" s="40">
        <v>0.16</v>
      </c>
      <c r="N436" s="40">
        <f t="shared" si="32"/>
        <v>0.28600000000000003</v>
      </c>
      <c r="O436" s="40">
        <f t="shared" si="33"/>
        <v>469.42067172000009</v>
      </c>
      <c r="P436" s="36">
        <f t="shared" si="34"/>
        <v>1171.9103482800001</v>
      </c>
    </row>
    <row r="437" spans="1:16" x14ac:dyDescent="0.25">
      <c r="A437" s="4" t="s">
        <v>368</v>
      </c>
      <c r="B437" s="1">
        <v>12198</v>
      </c>
      <c r="C437" s="5" t="s">
        <v>3</v>
      </c>
      <c r="D437" s="6">
        <v>476.53800000000001</v>
      </c>
      <c r="E437" s="47">
        <v>36500.089999999997</v>
      </c>
      <c r="F437" s="46">
        <v>109.664</v>
      </c>
      <c r="G437" s="40">
        <f>F437*D437</f>
        <v>52259.063232</v>
      </c>
      <c r="H437" s="50" t="s">
        <v>1085</v>
      </c>
      <c r="J437" s="40" t="s">
        <v>1069</v>
      </c>
      <c r="K437" s="40">
        <v>0.15</v>
      </c>
      <c r="L437" s="40">
        <v>0</v>
      </c>
      <c r="M437" s="40">
        <v>0.16</v>
      </c>
      <c r="N437" s="40">
        <f t="shared" si="32"/>
        <v>0.28600000000000003</v>
      </c>
      <c r="O437" s="40">
        <f t="shared" si="33"/>
        <v>14946.092084352002</v>
      </c>
      <c r="P437" s="36">
        <f t="shared" si="34"/>
        <v>37312.971147648001</v>
      </c>
    </row>
    <row r="438" spans="1:16" x14ac:dyDescent="0.25">
      <c r="A438" s="4" t="s">
        <v>72</v>
      </c>
      <c r="B438" s="1">
        <v>25890</v>
      </c>
      <c r="C438" s="5" t="s">
        <v>3</v>
      </c>
      <c r="D438" s="6">
        <v>79.207999999999998</v>
      </c>
      <c r="E438" s="47">
        <v>5730.96</v>
      </c>
      <c r="F438" s="48">
        <v>109.664</v>
      </c>
      <c r="G438" s="49">
        <f>F438*D438</f>
        <v>8686.2661119999993</v>
      </c>
      <c r="H438" s="50" t="s">
        <v>1086</v>
      </c>
      <c r="J438" s="40" t="s">
        <v>1069</v>
      </c>
      <c r="K438" s="40">
        <v>0.15</v>
      </c>
      <c r="L438" s="40">
        <v>0</v>
      </c>
      <c r="M438" s="40">
        <v>0.16</v>
      </c>
      <c r="N438" s="40">
        <f t="shared" si="32"/>
        <v>0.28600000000000003</v>
      </c>
      <c r="O438" s="40">
        <f t="shared" si="33"/>
        <v>2484.2721080320002</v>
      </c>
      <c r="P438" s="36">
        <f t="shared" si="34"/>
        <v>6201.9940039679987</v>
      </c>
    </row>
    <row r="439" spans="1:16" x14ac:dyDescent="0.25">
      <c r="A439" s="4" t="s">
        <v>369</v>
      </c>
      <c r="B439" s="1">
        <v>31105</v>
      </c>
      <c r="C439" s="5" t="s">
        <v>3</v>
      </c>
      <c r="D439" s="6">
        <v>38.911999999999999</v>
      </c>
      <c r="E439" s="47">
        <v>2802.98</v>
      </c>
      <c r="F439" s="46">
        <v>97.372</v>
      </c>
      <c r="G439" s="40">
        <f>F439*D439</f>
        <v>3788.9392640000001</v>
      </c>
      <c r="H439" s="50" t="s">
        <v>1088</v>
      </c>
      <c r="J439" s="40" t="s">
        <v>1069</v>
      </c>
      <c r="K439" s="40">
        <v>0.15</v>
      </c>
      <c r="L439" s="40">
        <v>0</v>
      </c>
      <c r="M439" s="40">
        <v>0.16</v>
      </c>
      <c r="N439" s="40">
        <f t="shared" si="32"/>
        <v>0.28600000000000003</v>
      </c>
      <c r="O439" s="40">
        <f t="shared" si="33"/>
        <v>1083.6366295040002</v>
      </c>
      <c r="P439" s="36">
        <f t="shared" si="34"/>
        <v>2705.3026344959999</v>
      </c>
    </row>
    <row r="440" spans="1:16" x14ac:dyDescent="0.25">
      <c r="A440" s="4" t="s">
        <v>370</v>
      </c>
      <c r="B440" s="1">
        <v>57045</v>
      </c>
      <c r="C440" s="5" t="s">
        <v>3</v>
      </c>
      <c r="D440" s="6">
        <v>100.07599999999999</v>
      </c>
      <c r="E440" s="47">
        <v>10686.21</v>
      </c>
      <c r="F440" s="46">
        <v>99.728999999999999</v>
      </c>
      <c r="G440" s="40">
        <f>F440*D440</f>
        <v>9980.4794039999997</v>
      </c>
      <c r="H440" s="50" t="s">
        <v>1089</v>
      </c>
      <c r="J440" s="40" t="s">
        <v>1069</v>
      </c>
      <c r="K440" s="40">
        <v>0.15</v>
      </c>
      <c r="L440" s="40">
        <v>0</v>
      </c>
      <c r="M440" s="40">
        <v>0.16</v>
      </c>
      <c r="N440" s="40">
        <f t="shared" si="32"/>
        <v>0.28600000000000003</v>
      </c>
      <c r="O440" s="40">
        <f t="shared" si="33"/>
        <v>2854.4171095440001</v>
      </c>
      <c r="P440" s="36">
        <f t="shared" si="34"/>
        <v>7126.062294456</v>
      </c>
    </row>
    <row r="441" spans="1:16" x14ac:dyDescent="0.25">
      <c r="A441" s="4" t="s">
        <v>280</v>
      </c>
      <c r="B441" s="1">
        <v>33703</v>
      </c>
      <c r="C441" s="5" t="s">
        <v>3</v>
      </c>
      <c r="D441" s="6">
        <v>100</v>
      </c>
      <c r="E441" s="47">
        <v>5779.7</v>
      </c>
      <c r="F441" s="46"/>
      <c r="G441" s="40" t="s">
        <v>954</v>
      </c>
      <c r="P441" s="36">
        <f>E441</f>
        <v>5779.7</v>
      </c>
    </row>
    <row r="442" spans="1:16" x14ac:dyDescent="0.25">
      <c r="A442" s="4" t="s">
        <v>124</v>
      </c>
      <c r="B442" s="1">
        <v>40495</v>
      </c>
      <c r="C442" s="5" t="s">
        <v>3</v>
      </c>
      <c r="D442" s="6">
        <v>24.408000000000001</v>
      </c>
      <c r="E442" s="47">
        <v>9121.5</v>
      </c>
      <c r="F442" s="46"/>
      <c r="G442" s="40" t="s">
        <v>954</v>
      </c>
      <c r="P442" s="36">
        <f>E442</f>
        <v>9121.5</v>
      </c>
    </row>
    <row r="443" spans="1:16" x14ac:dyDescent="0.25">
      <c r="A443" s="4" t="s">
        <v>74</v>
      </c>
      <c r="B443" s="1">
        <v>32750</v>
      </c>
      <c r="C443" s="5" t="s">
        <v>3</v>
      </c>
      <c r="D443" s="6">
        <v>0.03</v>
      </c>
      <c r="E443" s="47">
        <v>0.93</v>
      </c>
      <c r="F443" s="46">
        <v>51.48</v>
      </c>
      <c r="G443" s="40">
        <f>45500/1000*D443</f>
        <v>1.365</v>
      </c>
      <c r="H443" s="50" t="s">
        <v>1063</v>
      </c>
      <c r="J443" s="40" t="s">
        <v>1212</v>
      </c>
      <c r="K443" s="40">
        <v>0.15</v>
      </c>
      <c r="L443" s="40">
        <v>0</v>
      </c>
      <c r="M443" s="40">
        <v>0.16</v>
      </c>
      <c r="N443" s="40">
        <f t="shared" si="32"/>
        <v>0.28600000000000003</v>
      </c>
      <c r="O443" s="40">
        <f t="shared" si="33"/>
        <v>0.39039000000000001</v>
      </c>
      <c r="P443" s="36">
        <f t="shared" si="34"/>
        <v>0.97460999999999998</v>
      </c>
    </row>
    <row r="444" spans="1:16" x14ac:dyDescent="0.25">
      <c r="A444" s="4" t="s">
        <v>281</v>
      </c>
      <c r="B444" s="1">
        <v>25895</v>
      </c>
      <c r="C444" s="5" t="s">
        <v>3</v>
      </c>
      <c r="D444" s="6">
        <v>830</v>
      </c>
      <c r="E444" s="47">
        <v>51972.26</v>
      </c>
      <c r="F444" s="46">
        <v>105.952</v>
      </c>
      <c r="G444" s="40">
        <f>F444*D444</f>
        <v>87940.160000000003</v>
      </c>
      <c r="H444" s="50" t="s">
        <v>1090</v>
      </c>
      <c r="J444" s="40" t="s">
        <v>1069</v>
      </c>
      <c r="K444" s="40">
        <v>0.15</v>
      </c>
      <c r="L444" s="40">
        <v>0</v>
      </c>
      <c r="M444" s="40">
        <v>0.16</v>
      </c>
      <c r="N444" s="40">
        <f t="shared" si="32"/>
        <v>0.28600000000000003</v>
      </c>
      <c r="O444" s="40">
        <f t="shared" si="33"/>
        <v>25150.885760000005</v>
      </c>
      <c r="P444" s="36">
        <f t="shared" si="34"/>
        <v>62789.274239999999</v>
      </c>
    </row>
    <row r="445" spans="1:16" x14ac:dyDescent="0.25">
      <c r="A445" s="4" t="s">
        <v>127</v>
      </c>
      <c r="B445" s="1">
        <v>33269</v>
      </c>
      <c r="C445" s="5" t="s">
        <v>3</v>
      </c>
      <c r="D445" s="6">
        <v>372.43200000000002</v>
      </c>
      <c r="E445" s="47">
        <v>31623.53</v>
      </c>
      <c r="F445" s="46"/>
      <c r="G445" s="40" t="s">
        <v>954</v>
      </c>
      <c r="P445" s="36">
        <f>E445</f>
        <v>31623.53</v>
      </c>
    </row>
    <row r="446" spans="1:16" x14ac:dyDescent="0.25">
      <c r="A446" s="4" t="s">
        <v>371</v>
      </c>
      <c r="B446" s="1">
        <v>28379</v>
      </c>
      <c r="C446" s="5" t="s">
        <v>3</v>
      </c>
      <c r="D446" s="6">
        <v>44.569000000000003</v>
      </c>
      <c r="E446" s="47">
        <v>4326.47</v>
      </c>
      <c r="F446" s="46">
        <v>116.5</v>
      </c>
      <c r="G446" s="40">
        <f>F446*D446</f>
        <v>5192.2885000000006</v>
      </c>
      <c r="H446" s="50" t="s">
        <v>1093</v>
      </c>
      <c r="J446" s="40" t="s">
        <v>1069</v>
      </c>
      <c r="K446" s="40">
        <v>0.15</v>
      </c>
      <c r="L446" s="40">
        <v>0</v>
      </c>
      <c r="M446" s="40">
        <v>0.16</v>
      </c>
      <c r="N446" s="40">
        <f t="shared" si="32"/>
        <v>0.28600000000000003</v>
      </c>
      <c r="O446" s="40">
        <f t="shared" si="33"/>
        <v>1484.9945110000003</v>
      </c>
      <c r="P446" s="36">
        <f t="shared" si="34"/>
        <v>3707.2939890000002</v>
      </c>
    </row>
    <row r="447" spans="1:16" x14ac:dyDescent="0.25">
      <c r="A447" s="4" t="s">
        <v>372</v>
      </c>
      <c r="B447" s="1">
        <v>53972</v>
      </c>
      <c r="C447" s="5" t="s">
        <v>3</v>
      </c>
      <c r="D447" s="6">
        <v>18.204999999999998</v>
      </c>
      <c r="E447" s="47">
        <v>478.27</v>
      </c>
      <c r="F447" s="46">
        <v>57.75</v>
      </c>
      <c r="G447" s="40">
        <f>45500/1000*D447</f>
        <v>828.32749999999987</v>
      </c>
      <c r="H447" s="50" t="s">
        <v>1063</v>
      </c>
      <c r="J447" s="40" t="s">
        <v>1212</v>
      </c>
      <c r="K447" s="40">
        <v>0.15</v>
      </c>
      <c r="L447" s="40">
        <v>0</v>
      </c>
      <c r="M447" s="40">
        <v>0.16</v>
      </c>
      <c r="N447" s="40">
        <f t="shared" si="32"/>
        <v>0.28600000000000003</v>
      </c>
      <c r="O447" s="40">
        <f t="shared" si="33"/>
        <v>236.90166499999998</v>
      </c>
      <c r="P447" s="36">
        <f t="shared" si="34"/>
        <v>591.42583499999989</v>
      </c>
    </row>
    <row r="448" spans="1:16" x14ac:dyDescent="0.25">
      <c r="A448" s="4" t="s">
        <v>373</v>
      </c>
      <c r="B448" s="1">
        <v>25896</v>
      </c>
      <c r="C448" s="5" t="s">
        <v>3</v>
      </c>
      <c r="D448" s="6">
        <v>160</v>
      </c>
      <c r="E448" s="47">
        <v>9762.7099999999991</v>
      </c>
      <c r="F448" s="46">
        <v>104.8</v>
      </c>
      <c r="G448" s="40">
        <f>F448*D448</f>
        <v>16768</v>
      </c>
      <c r="H448" s="50" t="s">
        <v>1094</v>
      </c>
      <c r="J448" s="40" t="s">
        <v>1069</v>
      </c>
      <c r="K448" s="40">
        <v>0.15</v>
      </c>
      <c r="L448" s="40">
        <v>0</v>
      </c>
      <c r="M448" s="40">
        <v>0.16</v>
      </c>
      <c r="N448" s="40">
        <f t="shared" si="32"/>
        <v>0.28600000000000003</v>
      </c>
      <c r="O448" s="40">
        <f t="shared" si="33"/>
        <v>4795.6480000000001</v>
      </c>
      <c r="P448" s="36">
        <f t="shared" si="34"/>
        <v>11972.351999999999</v>
      </c>
    </row>
    <row r="449" spans="1:16" x14ac:dyDescent="0.25">
      <c r="A449" s="4" t="s">
        <v>374</v>
      </c>
      <c r="B449" s="1">
        <v>34698</v>
      </c>
      <c r="C449" s="5" t="s">
        <v>3</v>
      </c>
      <c r="D449" s="6">
        <v>51.125</v>
      </c>
      <c r="E449" s="47">
        <v>3209.76</v>
      </c>
      <c r="F449" s="46">
        <v>105.6</v>
      </c>
      <c r="G449" s="40">
        <f>F449*D449</f>
        <v>5398.7999999999993</v>
      </c>
      <c r="H449" s="50" t="s">
        <v>1095</v>
      </c>
      <c r="J449" s="40" t="s">
        <v>1069</v>
      </c>
      <c r="K449" s="40">
        <v>0.15</v>
      </c>
      <c r="L449" s="40">
        <v>0</v>
      </c>
      <c r="M449" s="40">
        <v>0.16</v>
      </c>
      <c r="N449" s="40">
        <f t="shared" si="32"/>
        <v>0.28600000000000003</v>
      </c>
      <c r="O449" s="40">
        <f t="shared" si="33"/>
        <v>1544.0568000000001</v>
      </c>
      <c r="P449" s="36">
        <f t="shared" si="34"/>
        <v>3854.743199999999</v>
      </c>
    </row>
    <row r="450" spans="1:16" x14ac:dyDescent="0.25">
      <c r="A450" s="4" t="s">
        <v>375</v>
      </c>
      <c r="B450" s="1">
        <v>34101</v>
      </c>
      <c r="C450" s="5" t="s">
        <v>3</v>
      </c>
      <c r="D450" s="6">
        <v>204.52</v>
      </c>
      <c r="E450" s="47">
        <v>55823.839999999997</v>
      </c>
      <c r="F450" s="46"/>
      <c r="G450" s="40" t="s">
        <v>954</v>
      </c>
      <c r="P450" s="36">
        <f>E450</f>
        <v>55823.839999999997</v>
      </c>
    </row>
    <row r="451" spans="1:16" ht="22.5" x14ac:dyDescent="0.25">
      <c r="A451" s="4" t="s">
        <v>376</v>
      </c>
      <c r="B451" s="1">
        <v>44882</v>
      </c>
      <c r="C451" s="5" t="s">
        <v>3</v>
      </c>
      <c r="D451" s="6">
        <v>1.284</v>
      </c>
      <c r="E451" s="47">
        <v>93.77</v>
      </c>
      <c r="F451" s="46"/>
      <c r="G451" s="40" t="s">
        <v>954</v>
      </c>
      <c r="P451" s="36">
        <f>E451</f>
        <v>93.77</v>
      </c>
    </row>
    <row r="452" spans="1:16" ht="22.5" x14ac:dyDescent="0.25">
      <c r="A452" s="4" t="s">
        <v>377</v>
      </c>
      <c r="B452" s="1">
        <v>44881</v>
      </c>
      <c r="C452" s="5" t="s">
        <v>3</v>
      </c>
      <c r="D452" s="6">
        <v>16.259</v>
      </c>
      <c r="E452" s="47">
        <v>7009.9</v>
      </c>
      <c r="F452" s="46"/>
      <c r="G452" s="40" t="s">
        <v>954</v>
      </c>
      <c r="P452" s="36">
        <f>E452</f>
        <v>7009.9</v>
      </c>
    </row>
    <row r="453" spans="1:16" ht="22.5" x14ac:dyDescent="0.25">
      <c r="A453" s="4" t="s">
        <v>378</v>
      </c>
      <c r="B453" s="1">
        <v>44879</v>
      </c>
      <c r="C453" s="5" t="s">
        <v>3</v>
      </c>
      <c r="D453" s="6">
        <v>1.8540000000000001</v>
      </c>
      <c r="E453" s="47">
        <v>490.16</v>
      </c>
      <c r="F453" s="46"/>
      <c r="G453" s="40" t="s">
        <v>954</v>
      </c>
      <c r="P453" s="36">
        <f>E453</f>
        <v>490.16</v>
      </c>
    </row>
    <row r="454" spans="1:16" x14ac:dyDescent="0.25">
      <c r="A454" s="4" t="s">
        <v>130</v>
      </c>
      <c r="B454" s="1">
        <v>44642</v>
      </c>
      <c r="C454" s="5" t="s">
        <v>3</v>
      </c>
      <c r="D454" s="6">
        <v>217.76400000000001</v>
      </c>
      <c r="E454" s="47">
        <v>10400.209999999999</v>
      </c>
      <c r="F454" s="46">
        <v>78</v>
      </c>
      <c r="G454" s="40">
        <f>F454*D454</f>
        <v>16985.592000000001</v>
      </c>
      <c r="H454" s="50" t="s">
        <v>917</v>
      </c>
      <c r="J454" s="40" t="s">
        <v>1208</v>
      </c>
      <c r="K454" s="40">
        <v>0.15</v>
      </c>
      <c r="L454" s="40">
        <v>0</v>
      </c>
      <c r="M454" s="40">
        <v>0.16</v>
      </c>
      <c r="N454" s="40">
        <f t="shared" ref="N454:N514" si="35">1-((1-K454)*(1-L454)*(1-M454))</f>
        <v>0.28600000000000003</v>
      </c>
      <c r="O454" s="40">
        <f t="shared" ref="O454:O514" si="36">G454*N454</f>
        <v>4857.8793120000009</v>
      </c>
      <c r="P454" s="36">
        <f t="shared" ref="P454:P514" si="37">G454-O454</f>
        <v>12127.712688</v>
      </c>
    </row>
    <row r="455" spans="1:16" x14ac:dyDescent="0.25">
      <c r="A455" s="4" t="s">
        <v>379</v>
      </c>
      <c r="B455" s="1">
        <v>23915</v>
      </c>
      <c r="C455" s="5" t="s">
        <v>3</v>
      </c>
      <c r="D455" s="6">
        <v>108.3</v>
      </c>
      <c r="E455" s="47">
        <v>4287.8100000000004</v>
      </c>
      <c r="F455" s="46">
        <v>67.515000000000001</v>
      </c>
      <c r="G455" s="40">
        <f>D455*F455</f>
        <v>7311.8744999999999</v>
      </c>
      <c r="H455" s="50" t="s">
        <v>919</v>
      </c>
      <c r="J455" s="40" t="s">
        <v>1208</v>
      </c>
      <c r="K455" s="40">
        <v>0.15</v>
      </c>
      <c r="L455" s="40">
        <v>0</v>
      </c>
      <c r="M455" s="40">
        <v>0.16</v>
      </c>
      <c r="N455" s="40">
        <f t="shared" si="35"/>
        <v>0.28600000000000003</v>
      </c>
      <c r="O455" s="40">
        <f t="shared" si="36"/>
        <v>2091.1961070000002</v>
      </c>
      <c r="P455" s="36">
        <f t="shared" si="37"/>
        <v>5220.6783930000001</v>
      </c>
    </row>
    <row r="456" spans="1:16" x14ac:dyDescent="0.25">
      <c r="A456" s="4" t="s">
        <v>135</v>
      </c>
      <c r="B456" s="1">
        <v>44638</v>
      </c>
      <c r="C456" s="5" t="s">
        <v>3</v>
      </c>
      <c r="D456" s="7">
        <v>1343</v>
      </c>
      <c r="E456" s="47">
        <v>163026.03</v>
      </c>
      <c r="F456" s="46"/>
      <c r="G456" s="40" t="s">
        <v>954</v>
      </c>
      <c r="H456" s="50"/>
      <c r="P456" s="36">
        <f>E456</f>
        <v>163026.03</v>
      </c>
    </row>
    <row r="457" spans="1:16" x14ac:dyDescent="0.25">
      <c r="A457" s="4" t="s">
        <v>80</v>
      </c>
      <c r="B457" s="1">
        <v>25938</v>
      </c>
      <c r="C457" s="5" t="s">
        <v>3</v>
      </c>
      <c r="D457" s="6">
        <v>634.39499999999998</v>
      </c>
      <c r="E457" s="47">
        <v>28764.22</v>
      </c>
      <c r="F457" s="46">
        <v>63.226999999999997</v>
      </c>
      <c r="G457" s="40">
        <f>F457*D457</f>
        <v>40110.892664999999</v>
      </c>
      <c r="H457" s="50" t="s">
        <v>928</v>
      </c>
      <c r="J457" s="40" t="s">
        <v>1208</v>
      </c>
      <c r="K457" s="40">
        <v>0.15</v>
      </c>
      <c r="L457" s="40">
        <v>0</v>
      </c>
      <c r="M457" s="40">
        <v>0.16</v>
      </c>
      <c r="N457" s="40">
        <f t="shared" si="35"/>
        <v>0.28600000000000003</v>
      </c>
      <c r="O457" s="40">
        <f t="shared" si="36"/>
        <v>11471.715302190001</v>
      </c>
      <c r="P457" s="36">
        <f t="shared" si="37"/>
        <v>28639.177362809998</v>
      </c>
    </row>
    <row r="458" spans="1:16" x14ac:dyDescent="0.25">
      <c r="A458" s="4" t="s">
        <v>380</v>
      </c>
      <c r="B458" s="1">
        <v>6290</v>
      </c>
      <c r="C458" s="5" t="s">
        <v>3</v>
      </c>
      <c r="D458" s="6">
        <v>149.43</v>
      </c>
      <c r="E458" s="47">
        <v>6775.33</v>
      </c>
      <c r="F458" s="46">
        <v>61.948</v>
      </c>
      <c r="G458" s="40">
        <f>F458*D458</f>
        <v>9256.8896400000012</v>
      </c>
      <c r="H458" s="50" t="s">
        <v>930</v>
      </c>
      <c r="J458" s="40" t="s">
        <v>1208</v>
      </c>
      <c r="K458" s="40">
        <v>0.15</v>
      </c>
      <c r="L458" s="40">
        <v>0</v>
      </c>
      <c r="M458" s="40">
        <v>0.16</v>
      </c>
      <c r="N458" s="40">
        <f t="shared" si="35"/>
        <v>0.28600000000000003</v>
      </c>
      <c r="O458" s="40">
        <f t="shared" si="36"/>
        <v>2647.4704370400004</v>
      </c>
      <c r="P458" s="36">
        <f t="shared" si="37"/>
        <v>6609.4192029600008</v>
      </c>
    </row>
    <row r="459" spans="1:16" x14ac:dyDescent="0.25">
      <c r="A459" s="4" t="s">
        <v>381</v>
      </c>
      <c r="B459" s="1">
        <v>32791</v>
      </c>
      <c r="C459" s="5" t="s">
        <v>3</v>
      </c>
      <c r="D459" s="6">
        <v>285.44</v>
      </c>
      <c r="E459" s="47">
        <v>13248.1</v>
      </c>
      <c r="F459" s="46">
        <v>78.5</v>
      </c>
      <c r="G459" s="40">
        <f>F459*D459</f>
        <v>22407.040000000001</v>
      </c>
      <c r="H459" s="50" t="s">
        <v>932</v>
      </c>
      <c r="J459" s="40" t="s">
        <v>1208</v>
      </c>
      <c r="K459" s="40">
        <v>0.15</v>
      </c>
      <c r="L459" s="40">
        <v>0</v>
      </c>
      <c r="M459" s="40">
        <v>0.16</v>
      </c>
      <c r="N459" s="40">
        <f t="shared" si="35"/>
        <v>0.28600000000000003</v>
      </c>
      <c r="O459" s="40">
        <f t="shared" si="36"/>
        <v>6408.4134400000012</v>
      </c>
      <c r="P459" s="36">
        <f t="shared" si="37"/>
        <v>15998.626560000001</v>
      </c>
    </row>
    <row r="460" spans="1:16" ht="22.5" x14ac:dyDescent="0.25">
      <c r="A460" s="4" t="s">
        <v>382</v>
      </c>
      <c r="B460" s="1">
        <v>20732</v>
      </c>
      <c r="C460" s="5" t="s">
        <v>3</v>
      </c>
      <c r="D460" s="6">
        <v>433.1</v>
      </c>
      <c r="E460" s="47">
        <v>33422.75</v>
      </c>
      <c r="F460" s="46"/>
      <c r="G460" s="40" t="s">
        <v>954</v>
      </c>
      <c r="P460" s="36">
        <f>E460</f>
        <v>33422.75</v>
      </c>
    </row>
    <row r="461" spans="1:16" x14ac:dyDescent="0.25">
      <c r="A461" s="4" t="s">
        <v>144</v>
      </c>
      <c r="B461" s="1">
        <v>28550</v>
      </c>
      <c r="C461" s="5" t="s">
        <v>3</v>
      </c>
      <c r="D461" s="6">
        <v>255.7</v>
      </c>
      <c r="E461" s="47">
        <v>11560.68</v>
      </c>
      <c r="F461" s="46"/>
      <c r="G461" s="40" t="s">
        <v>954</v>
      </c>
      <c r="J461" s="40" t="s">
        <v>1208</v>
      </c>
      <c r="P461" s="36">
        <f>E461</f>
        <v>11560.68</v>
      </c>
    </row>
    <row r="462" spans="1:16" x14ac:dyDescent="0.25">
      <c r="A462" s="4" t="s">
        <v>383</v>
      </c>
      <c r="B462" s="1">
        <v>7906</v>
      </c>
      <c r="C462" s="5" t="s">
        <v>3</v>
      </c>
      <c r="D462" s="6">
        <v>230.54</v>
      </c>
      <c r="E462" s="47">
        <v>10843.2</v>
      </c>
      <c r="F462" s="46">
        <v>78</v>
      </c>
      <c r="G462" s="40">
        <f>F462*D462</f>
        <v>17982.12</v>
      </c>
      <c r="H462" s="50" t="s">
        <v>935</v>
      </c>
      <c r="J462" s="40" t="s">
        <v>1208</v>
      </c>
      <c r="K462" s="40">
        <v>0.15</v>
      </c>
      <c r="L462" s="40">
        <v>0</v>
      </c>
      <c r="M462" s="40">
        <v>0.16</v>
      </c>
      <c r="N462" s="40">
        <f t="shared" si="35"/>
        <v>0.28600000000000003</v>
      </c>
      <c r="O462" s="40">
        <f t="shared" si="36"/>
        <v>5142.8863200000005</v>
      </c>
      <c r="P462" s="36">
        <f t="shared" si="37"/>
        <v>12839.233679999998</v>
      </c>
    </row>
    <row r="463" spans="1:16" x14ac:dyDescent="0.25">
      <c r="A463" s="4" t="s">
        <v>384</v>
      </c>
      <c r="B463" s="1">
        <v>33322</v>
      </c>
      <c r="C463" s="5" t="s">
        <v>3</v>
      </c>
      <c r="D463" s="7">
        <v>1472.6</v>
      </c>
      <c r="E463" s="47">
        <v>64779.05</v>
      </c>
      <c r="F463" s="46">
        <v>78</v>
      </c>
      <c r="G463" s="40">
        <f>D463*F463</f>
        <v>114862.79999999999</v>
      </c>
      <c r="H463" s="50" t="s">
        <v>937</v>
      </c>
      <c r="J463" s="40" t="s">
        <v>1208</v>
      </c>
      <c r="K463" s="40">
        <v>0.15</v>
      </c>
      <c r="L463" s="40">
        <v>0</v>
      </c>
      <c r="M463" s="40">
        <v>0.16</v>
      </c>
      <c r="N463" s="40">
        <f t="shared" si="35"/>
        <v>0.28600000000000003</v>
      </c>
      <c r="O463" s="40">
        <f t="shared" si="36"/>
        <v>32850.760800000004</v>
      </c>
      <c r="P463" s="36">
        <f t="shared" si="37"/>
        <v>82012.039199999985</v>
      </c>
    </row>
    <row r="464" spans="1:16" x14ac:dyDescent="0.25">
      <c r="A464" s="4" t="s">
        <v>146</v>
      </c>
      <c r="B464" s="1">
        <v>44643</v>
      </c>
      <c r="C464" s="5" t="s">
        <v>3</v>
      </c>
      <c r="D464" s="6">
        <v>237.28700000000001</v>
      </c>
      <c r="E464" s="47">
        <v>11101.57</v>
      </c>
      <c r="F464" s="46">
        <v>78</v>
      </c>
      <c r="G464" s="40">
        <f>F464*D464</f>
        <v>18508.386000000002</v>
      </c>
      <c r="H464" s="50" t="s">
        <v>938</v>
      </c>
      <c r="J464" s="40" t="s">
        <v>1208</v>
      </c>
      <c r="K464" s="40">
        <v>0.15</v>
      </c>
      <c r="L464" s="40">
        <v>0</v>
      </c>
      <c r="M464" s="40">
        <v>0.16</v>
      </c>
      <c r="N464" s="40">
        <f t="shared" si="35"/>
        <v>0.28600000000000003</v>
      </c>
      <c r="O464" s="40">
        <f t="shared" si="36"/>
        <v>5293.3983960000014</v>
      </c>
      <c r="P464" s="36">
        <f t="shared" si="37"/>
        <v>13214.987604000002</v>
      </c>
    </row>
    <row r="465" spans="1:16" x14ac:dyDescent="0.25">
      <c r="A465" s="4" t="s">
        <v>385</v>
      </c>
      <c r="B465" s="1">
        <v>44644</v>
      </c>
      <c r="C465" s="5" t="s">
        <v>3</v>
      </c>
      <c r="D465" s="6">
        <v>85.69</v>
      </c>
      <c r="E465" s="47">
        <v>3875.11</v>
      </c>
      <c r="F465" s="46"/>
      <c r="G465" s="40" t="s">
        <v>954</v>
      </c>
      <c r="J465" s="40" t="s">
        <v>1208</v>
      </c>
      <c r="P465" s="36">
        <f>E465</f>
        <v>3875.11</v>
      </c>
    </row>
    <row r="466" spans="1:16" x14ac:dyDescent="0.25">
      <c r="A466" s="4" t="s">
        <v>386</v>
      </c>
      <c r="B466" s="1">
        <v>29983</v>
      </c>
      <c r="C466" s="5" t="s">
        <v>3</v>
      </c>
      <c r="D466" s="6">
        <v>49.593000000000004</v>
      </c>
      <c r="E466" s="47">
        <v>1975.31</v>
      </c>
      <c r="F466" s="46">
        <v>78</v>
      </c>
      <c r="G466" s="40">
        <f>D466*F466</f>
        <v>3868.2540000000004</v>
      </c>
      <c r="H466" s="50" t="s">
        <v>947</v>
      </c>
      <c r="J466" s="40" t="s">
        <v>1208</v>
      </c>
      <c r="K466" s="40">
        <v>0.15</v>
      </c>
      <c r="L466" s="40">
        <v>0</v>
      </c>
      <c r="M466" s="40">
        <v>0.16</v>
      </c>
      <c r="N466" s="40">
        <f t="shared" si="35"/>
        <v>0.28600000000000003</v>
      </c>
      <c r="O466" s="40">
        <f t="shared" si="36"/>
        <v>1106.3206440000001</v>
      </c>
      <c r="P466" s="36">
        <f t="shared" si="37"/>
        <v>2761.9333560000005</v>
      </c>
    </row>
    <row r="467" spans="1:16" x14ac:dyDescent="0.25">
      <c r="A467" s="4" t="s">
        <v>154</v>
      </c>
      <c r="B467" s="1">
        <v>44640</v>
      </c>
      <c r="C467" s="5" t="s">
        <v>3</v>
      </c>
      <c r="D467" s="6">
        <v>743</v>
      </c>
      <c r="E467" s="47">
        <v>77586.720000000001</v>
      </c>
      <c r="F467" s="46"/>
      <c r="G467" s="40" t="s">
        <v>954</v>
      </c>
      <c r="P467" s="36">
        <f>E467</f>
        <v>77586.720000000001</v>
      </c>
    </row>
    <row r="468" spans="1:16" x14ac:dyDescent="0.25">
      <c r="A468" s="4" t="s">
        <v>387</v>
      </c>
      <c r="B468" s="1">
        <v>49038</v>
      </c>
      <c r="C468" s="5" t="s">
        <v>3</v>
      </c>
      <c r="D468" s="6">
        <v>585.91999999999996</v>
      </c>
      <c r="E468" s="47">
        <v>27481.29</v>
      </c>
      <c r="F468" s="46">
        <v>65.894999999999996</v>
      </c>
      <c r="G468" s="40">
        <f>D468*F468</f>
        <v>38609.198399999994</v>
      </c>
      <c r="H468" s="50" t="s">
        <v>951</v>
      </c>
      <c r="J468" s="40" t="s">
        <v>1208</v>
      </c>
      <c r="K468" s="40">
        <v>0.15</v>
      </c>
      <c r="L468" s="40">
        <v>0</v>
      </c>
      <c r="M468" s="40">
        <v>0.16</v>
      </c>
      <c r="N468" s="40">
        <f t="shared" si="35"/>
        <v>0.28600000000000003</v>
      </c>
      <c r="O468" s="40">
        <f t="shared" si="36"/>
        <v>11042.230742399999</v>
      </c>
      <c r="P468" s="36">
        <f t="shared" si="37"/>
        <v>27566.967657599995</v>
      </c>
    </row>
    <row r="469" spans="1:16" x14ac:dyDescent="0.25">
      <c r="A469" s="4" t="s">
        <v>157</v>
      </c>
      <c r="B469" s="1">
        <v>13947</v>
      </c>
      <c r="C469" s="5" t="s">
        <v>3</v>
      </c>
      <c r="D469" s="6">
        <v>18.390999999999998</v>
      </c>
      <c r="E469" s="47">
        <v>816.01</v>
      </c>
      <c r="F469" s="46">
        <v>64.989999999999995</v>
      </c>
      <c r="G469" s="40">
        <f>F469*D469</f>
        <v>1195.2310899999998</v>
      </c>
      <c r="H469" s="50" t="s">
        <v>952</v>
      </c>
      <c r="J469" s="40" t="s">
        <v>1208</v>
      </c>
      <c r="K469" s="40">
        <v>0.15</v>
      </c>
      <c r="L469" s="40">
        <v>0</v>
      </c>
      <c r="M469" s="40">
        <v>0.16</v>
      </c>
      <c r="N469" s="40">
        <f t="shared" si="35"/>
        <v>0.28600000000000003</v>
      </c>
      <c r="O469" s="40">
        <f t="shared" si="36"/>
        <v>341.83609173999997</v>
      </c>
      <c r="P469" s="36">
        <f t="shared" si="37"/>
        <v>853.39499825999974</v>
      </c>
    </row>
    <row r="470" spans="1:16" x14ac:dyDescent="0.25">
      <c r="A470" s="4" t="s">
        <v>158</v>
      </c>
      <c r="B470" s="1">
        <v>27512</v>
      </c>
      <c r="C470" s="5" t="s">
        <v>3</v>
      </c>
      <c r="D470" s="8"/>
      <c r="E470" s="47">
        <v>1028.52</v>
      </c>
      <c r="F470" s="46"/>
      <c r="G470" s="40" t="s">
        <v>954</v>
      </c>
      <c r="H470" s="50"/>
      <c r="P470" s="36">
        <f>E470</f>
        <v>1028.52</v>
      </c>
    </row>
    <row r="471" spans="1:16" ht="22.5" x14ac:dyDescent="0.25">
      <c r="A471" s="4" t="s">
        <v>161</v>
      </c>
      <c r="B471" s="1">
        <v>44884</v>
      </c>
      <c r="C471" s="5" t="s">
        <v>3</v>
      </c>
      <c r="D471" s="6">
        <v>415.35399999999998</v>
      </c>
      <c r="E471" s="47">
        <v>45889.36</v>
      </c>
      <c r="F471" s="46"/>
      <c r="G471" s="40" t="s">
        <v>954</v>
      </c>
      <c r="P471" s="36">
        <f>E471</f>
        <v>45889.36</v>
      </c>
    </row>
    <row r="472" spans="1:16" ht="22.5" x14ac:dyDescent="0.25">
      <c r="A472" s="4" t="s">
        <v>388</v>
      </c>
      <c r="B472" s="1">
        <v>49024</v>
      </c>
      <c r="C472" s="5" t="s">
        <v>3</v>
      </c>
      <c r="D472" s="6">
        <v>48.34</v>
      </c>
      <c r="E472" s="47">
        <v>4339.4799999999996</v>
      </c>
      <c r="F472" s="46"/>
      <c r="G472" s="40" t="s">
        <v>954</v>
      </c>
      <c r="P472" s="36">
        <f>E472</f>
        <v>4339.4799999999996</v>
      </c>
    </row>
    <row r="473" spans="1:16" x14ac:dyDescent="0.25">
      <c r="A473" s="4" t="s">
        <v>164</v>
      </c>
      <c r="B473" s="1">
        <v>32851</v>
      </c>
      <c r="C473" s="5" t="s">
        <v>3</v>
      </c>
      <c r="D473" s="6">
        <v>606.11400000000003</v>
      </c>
      <c r="E473" s="47">
        <v>25122.22</v>
      </c>
      <c r="F473" s="46">
        <v>78</v>
      </c>
      <c r="G473" s="40">
        <f>F473*D473</f>
        <v>47276.892</v>
      </c>
      <c r="H473" s="50" t="s">
        <v>963</v>
      </c>
      <c r="J473" s="40" t="s">
        <v>1208</v>
      </c>
      <c r="K473" s="40">
        <v>0.15</v>
      </c>
      <c r="L473" s="40">
        <v>0</v>
      </c>
      <c r="M473" s="40">
        <v>0.16</v>
      </c>
      <c r="N473" s="40">
        <f t="shared" si="35"/>
        <v>0.28600000000000003</v>
      </c>
      <c r="O473" s="40">
        <f t="shared" si="36"/>
        <v>13521.191112000002</v>
      </c>
      <c r="P473" s="36">
        <f t="shared" si="37"/>
        <v>33755.700887999999</v>
      </c>
    </row>
    <row r="474" spans="1:16" x14ac:dyDescent="0.25">
      <c r="A474" s="4" t="s">
        <v>389</v>
      </c>
      <c r="B474" s="1">
        <v>32853</v>
      </c>
      <c r="C474" s="5" t="s">
        <v>3</v>
      </c>
      <c r="D474" s="6">
        <v>849</v>
      </c>
      <c r="E474" s="47">
        <v>50639.94</v>
      </c>
      <c r="F474" s="46">
        <v>78.5</v>
      </c>
      <c r="G474" s="40">
        <f>F474*D474</f>
        <v>66646.5</v>
      </c>
      <c r="H474" s="50" t="s">
        <v>965</v>
      </c>
      <c r="J474" s="40" t="s">
        <v>1208</v>
      </c>
      <c r="K474" s="40">
        <v>0.15</v>
      </c>
      <c r="L474" s="40">
        <v>0</v>
      </c>
      <c r="M474" s="40">
        <v>0.16</v>
      </c>
      <c r="N474" s="40">
        <f t="shared" si="35"/>
        <v>0.28600000000000003</v>
      </c>
      <c r="O474" s="40">
        <f t="shared" si="36"/>
        <v>19060.899000000001</v>
      </c>
      <c r="P474" s="36">
        <f t="shared" si="37"/>
        <v>47585.600999999995</v>
      </c>
    </row>
    <row r="475" spans="1:16" x14ac:dyDescent="0.25">
      <c r="A475" s="4" t="s">
        <v>165</v>
      </c>
      <c r="B475" s="1">
        <v>7913</v>
      </c>
      <c r="C475" s="5" t="s">
        <v>3</v>
      </c>
      <c r="D475" s="6">
        <v>117.654</v>
      </c>
      <c r="E475" s="47">
        <v>4821.66</v>
      </c>
      <c r="F475" s="46">
        <v>78</v>
      </c>
      <c r="G475" s="40">
        <f>F475*D475</f>
        <v>9177.0119999999988</v>
      </c>
      <c r="H475" s="50" t="s">
        <v>970</v>
      </c>
      <c r="J475" s="40" t="s">
        <v>1208</v>
      </c>
      <c r="K475" s="40">
        <v>0.15</v>
      </c>
      <c r="L475" s="40">
        <v>0</v>
      </c>
      <c r="M475" s="40">
        <v>0.16</v>
      </c>
      <c r="N475" s="40">
        <f t="shared" si="35"/>
        <v>0.28600000000000003</v>
      </c>
      <c r="O475" s="40">
        <f t="shared" si="36"/>
        <v>2624.6254319999998</v>
      </c>
      <c r="P475" s="36">
        <f t="shared" si="37"/>
        <v>6552.386567999999</v>
      </c>
    </row>
    <row r="476" spans="1:16" x14ac:dyDescent="0.25">
      <c r="A476" s="4" t="s">
        <v>390</v>
      </c>
      <c r="B476" s="1">
        <v>32855</v>
      </c>
      <c r="C476" s="5" t="s">
        <v>3</v>
      </c>
      <c r="D476" s="6">
        <v>107.459</v>
      </c>
      <c r="E476" s="47">
        <v>10245.98</v>
      </c>
      <c r="F476" s="46">
        <v>149.30000000000001</v>
      </c>
      <c r="G476" s="40">
        <f>D476*F476</f>
        <v>16043.628700000001</v>
      </c>
      <c r="H476" s="50" t="s">
        <v>972</v>
      </c>
      <c r="J476" s="40" t="s">
        <v>1208</v>
      </c>
      <c r="K476" s="40">
        <v>0.15</v>
      </c>
      <c r="L476" s="40">
        <v>0</v>
      </c>
      <c r="M476" s="40">
        <v>0.16</v>
      </c>
      <c r="N476" s="40">
        <f t="shared" si="35"/>
        <v>0.28600000000000003</v>
      </c>
      <c r="O476" s="40">
        <f t="shared" si="36"/>
        <v>4588.4778082000012</v>
      </c>
      <c r="P476" s="36">
        <f t="shared" si="37"/>
        <v>11455.1508918</v>
      </c>
    </row>
    <row r="477" spans="1:16" x14ac:dyDescent="0.25">
      <c r="A477" s="4" t="s">
        <v>391</v>
      </c>
      <c r="B477" s="1">
        <v>57360</v>
      </c>
      <c r="C477" s="5" t="s">
        <v>3</v>
      </c>
      <c r="D477" s="8"/>
      <c r="E477" s="47">
        <v>9301.25</v>
      </c>
      <c r="F477" s="46"/>
      <c r="G477" s="40" t="s">
        <v>954</v>
      </c>
      <c r="H477" s="50"/>
      <c r="I477" s="40" t="s">
        <v>954</v>
      </c>
      <c r="J477" s="40" t="s">
        <v>1208</v>
      </c>
      <c r="P477" s="36">
        <f>E477</f>
        <v>9301.25</v>
      </c>
    </row>
    <row r="478" spans="1:16" ht="22.5" x14ac:dyDescent="0.25">
      <c r="A478" s="4" t="s">
        <v>392</v>
      </c>
      <c r="B478" s="1">
        <v>14289</v>
      </c>
      <c r="C478" s="5" t="s">
        <v>3</v>
      </c>
      <c r="D478" s="6">
        <v>141.21299999999999</v>
      </c>
      <c r="E478" s="47">
        <v>5143.5</v>
      </c>
      <c r="F478" s="46"/>
      <c r="G478" s="40" t="s">
        <v>954</v>
      </c>
      <c r="P478" s="36">
        <f>E478</f>
        <v>5143.5</v>
      </c>
    </row>
    <row r="479" spans="1:16" x14ac:dyDescent="0.25">
      <c r="A479" s="4" t="s">
        <v>393</v>
      </c>
      <c r="B479" s="1">
        <v>28218</v>
      </c>
      <c r="C479" s="5" t="s">
        <v>3</v>
      </c>
      <c r="D479" s="7">
        <v>1251.076</v>
      </c>
      <c r="E479" s="47">
        <v>69587.94</v>
      </c>
      <c r="F479" s="46">
        <v>81.5</v>
      </c>
      <c r="G479" s="40">
        <f>F479*D479</f>
        <v>101962.694</v>
      </c>
      <c r="H479" s="50" t="s">
        <v>983</v>
      </c>
      <c r="J479" s="40" t="s">
        <v>1208</v>
      </c>
      <c r="K479" s="40">
        <v>0.15</v>
      </c>
      <c r="L479" s="40">
        <v>0</v>
      </c>
      <c r="M479" s="40">
        <v>0.16</v>
      </c>
      <c r="N479" s="40">
        <f t="shared" si="35"/>
        <v>0.28600000000000003</v>
      </c>
      <c r="O479" s="40">
        <f t="shared" si="36"/>
        <v>29161.330484000006</v>
      </c>
      <c r="P479" s="36">
        <f t="shared" si="37"/>
        <v>72801.363515999998</v>
      </c>
    </row>
    <row r="480" spans="1:16" x14ac:dyDescent="0.25">
      <c r="A480" s="4" t="s">
        <v>394</v>
      </c>
      <c r="B480" s="1">
        <v>25510</v>
      </c>
      <c r="C480" s="5" t="s">
        <v>3</v>
      </c>
      <c r="D480" s="6">
        <v>734.28</v>
      </c>
      <c r="E480" s="47">
        <v>62921.68</v>
      </c>
      <c r="F480" s="46">
        <v>113.488</v>
      </c>
      <c r="G480" s="40">
        <f>F480*D480</f>
        <v>83331.968639999992</v>
      </c>
      <c r="H480" s="50" t="s">
        <v>990</v>
      </c>
      <c r="J480" s="40" t="s">
        <v>1208</v>
      </c>
      <c r="K480" s="40">
        <v>0.15</v>
      </c>
      <c r="L480" s="40">
        <v>0</v>
      </c>
      <c r="M480" s="40">
        <v>0.16</v>
      </c>
      <c r="N480" s="40">
        <f t="shared" si="35"/>
        <v>0.28600000000000003</v>
      </c>
      <c r="O480" s="40">
        <f t="shared" si="36"/>
        <v>23832.943031040002</v>
      </c>
      <c r="P480" s="36">
        <f t="shared" si="37"/>
        <v>59499.025608959986</v>
      </c>
    </row>
    <row r="481" spans="1:16" ht="22.5" x14ac:dyDescent="0.25">
      <c r="A481" s="4" t="s">
        <v>395</v>
      </c>
      <c r="B481" s="1">
        <v>14052</v>
      </c>
      <c r="C481" s="5" t="s">
        <v>3</v>
      </c>
      <c r="D481" s="6">
        <v>515.23099999999999</v>
      </c>
      <c r="E481" s="47">
        <v>100367.07</v>
      </c>
      <c r="F481" s="46"/>
      <c r="G481" s="40" t="s">
        <v>954</v>
      </c>
      <c r="P481" s="36">
        <f>E481</f>
        <v>100367.07</v>
      </c>
    </row>
    <row r="482" spans="1:16" x14ac:dyDescent="0.25">
      <c r="A482" s="4" t="s">
        <v>396</v>
      </c>
      <c r="B482" s="1">
        <v>13535</v>
      </c>
      <c r="C482" s="5" t="s">
        <v>3</v>
      </c>
      <c r="D482" s="6">
        <v>15.782</v>
      </c>
      <c r="E482" s="47">
        <v>1322.67</v>
      </c>
      <c r="F482" s="46">
        <v>67.515000000000001</v>
      </c>
      <c r="G482" s="40">
        <f>F482*D482</f>
        <v>1065.5217299999999</v>
      </c>
      <c r="H482" s="50" t="s">
        <v>996</v>
      </c>
      <c r="J482" s="40" t="s">
        <v>1208</v>
      </c>
      <c r="K482" s="40">
        <v>0.15</v>
      </c>
      <c r="L482" s="40">
        <v>0</v>
      </c>
      <c r="M482" s="40">
        <v>0.16</v>
      </c>
      <c r="N482" s="40">
        <f t="shared" si="35"/>
        <v>0.28600000000000003</v>
      </c>
      <c r="O482" s="40">
        <f t="shared" si="36"/>
        <v>304.73921478</v>
      </c>
      <c r="P482" s="36">
        <f t="shared" si="37"/>
        <v>760.78251521999994</v>
      </c>
    </row>
    <row r="483" spans="1:16" x14ac:dyDescent="0.25">
      <c r="A483" s="4" t="s">
        <v>174</v>
      </c>
      <c r="B483" s="1">
        <v>25511</v>
      </c>
      <c r="C483" s="5" t="s">
        <v>3</v>
      </c>
      <c r="D483" s="6">
        <v>102.41</v>
      </c>
      <c r="E483" s="47">
        <v>8828.48</v>
      </c>
      <c r="F483" s="46">
        <v>67.515000000000001</v>
      </c>
      <c r="G483" s="40">
        <f>F483*D483</f>
        <v>6914.2111500000001</v>
      </c>
      <c r="H483" s="50" t="s">
        <v>998</v>
      </c>
      <c r="J483" s="40" t="s">
        <v>1208</v>
      </c>
      <c r="K483" s="40">
        <v>0.15</v>
      </c>
      <c r="L483" s="40">
        <v>0</v>
      </c>
      <c r="M483" s="40">
        <v>0.16</v>
      </c>
      <c r="N483" s="40">
        <f t="shared" si="35"/>
        <v>0.28600000000000003</v>
      </c>
      <c r="O483" s="40">
        <f t="shared" si="36"/>
        <v>1977.4643889000004</v>
      </c>
      <c r="P483" s="36">
        <f t="shared" si="37"/>
        <v>4936.7467610999993</v>
      </c>
    </row>
    <row r="484" spans="1:16" x14ac:dyDescent="0.25">
      <c r="A484" s="4" t="s">
        <v>292</v>
      </c>
      <c r="B484" s="1">
        <v>24434</v>
      </c>
      <c r="C484" s="5" t="s">
        <v>3</v>
      </c>
      <c r="D484" s="6">
        <v>4.3650000000000002</v>
      </c>
      <c r="E484" s="47">
        <v>381.35</v>
      </c>
      <c r="F484" s="46">
        <v>93.5</v>
      </c>
      <c r="G484" s="40">
        <f>F484*D484</f>
        <v>408.1275</v>
      </c>
      <c r="H484" s="50" t="s">
        <v>1000</v>
      </c>
      <c r="J484" s="40" t="s">
        <v>1208</v>
      </c>
      <c r="K484" s="40">
        <v>0.15</v>
      </c>
      <c r="L484" s="40">
        <v>0</v>
      </c>
      <c r="M484" s="40">
        <v>0.16</v>
      </c>
      <c r="N484" s="40">
        <f t="shared" si="35"/>
        <v>0.28600000000000003</v>
      </c>
      <c r="O484" s="40">
        <f t="shared" si="36"/>
        <v>116.72446500000001</v>
      </c>
      <c r="P484" s="36">
        <f t="shared" si="37"/>
        <v>291.40303499999999</v>
      </c>
    </row>
    <row r="485" spans="1:16" x14ac:dyDescent="0.25">
      <c r="A485" s="4" t="s">
        <v>293</v>
      </c>
      <c r="B485" s="1">
        <v>23162</v>
      </c>
      <c r="C485" s="5" t="s">
        <v>3</v>
      </c>
      <c r="D485" s="6">
        <v>710</v>
      </c>
      <c r="E485" s="47">
        <v>33762.31</v>
      </c>
      <c r="F485" s="46">
        <v>172.1</v>
      </c>
      <c r="G485" s="40">
        <f>F485*D485</f>
        <v>122191</v>
      </c>
      <c r="H485" s="50" t="s">
        <v>1002</v>
      </c>
      <c r="J485" s="40" t="s">
        <v>1208</v>
      </c>
      <c r="K485" s="40">
        <v>0.15</v>
      </c>
      <c r="L485" s="40">
        <v>0</v>
      </c>
      <c r="M485" s="40">
        <v>0.16</v>
      </c>
      <c r="N485" s="40">
        <f t="shared" si="35"/>
        <v>0.28600000000000003</v>
      </c>
      <c r="O485" s="40">
        <f t="shared" si="36"/>
        <v>34946.626000000004</v>
      </c>
      <c r="P485" s="36">
        <f t="shared" si="37"/>
        <v>87244.373999999996</v>
      </c>
    </row>
    <row r="486" spans="1:16" x14ac:dyDescent="0.25">
      <c r="A486" s="4" t="s">
        <v>92</v>
      </c>
      <c r="B486" s="1">
        <v>27201</v>
      </c>
      <c r="C486" s="5" t="s">
        <v>3</v>
      </c>
      <c r="D486" s="6">
        <v>357.62900000000002</v>
      </c>
      <c r="E486" s="47">
        <v>17051.759999999998</v>
      </c>
      <c r="F486" s="46">
        <v>79.965000000000003</v>
      </c>
      <c r="G486" s="40">
        <f>F486*D486</f>
        <v>28597.802985000002</v>
      </c>
      <c r="H486" s="50" t="s">
        <v>1004</v>
      </c>
      <c r="J486" s="40" t="s">
        <v>1208</v>
      </c>
      <c r="K486" s="40">
        <v>0.15</v>
      </c>
      <c r="L486" s="40">
        <v>0</v>
      </c>
      <c r="M486" s="40">
        <v>0.16</v>
      </c>
      <c r="N486" s="40">
        <f t="shared" si="35"/>
        <v>0.28600000000000003</v>
      </c>
      <c r="O486" s="40">
        <f t="shared" si="36"/>
        <v>8178.9716537100012</v>
      </c>
      <c r="P486" s="36">
        <f t="shared" si="37"/>
        <v>20418.831331289999</v>
      </c>
    </row>
    <row r="487" spans="1:16" x14ac:dyDescent="0.25">
      <c r="A487" s="4" t="s">
        <v>179</v>
      </c>
      <c r="B487" s="1">
        <v>26927</v>
      </c>
      <c r="C487" s="5" t="s">
        <v>3</v>
      </c>
      <c r="D487" s="8"/>
      <c r="E487" s="47">
        <v>698.26</v>
      </c>
      <c r="F487" s="46"/>
      <c r="G487" s="40" t="s">
        <v>954</v>
      </c>
      <c r="H487" s="50"/>
      <c r="I487" s="40" t="s">
        <v>954</v>
      </c>
      <c r="J487" s="40" t="s">
        <v>1208</v>
      </c>
      <c r="P487" s="36">
        <f>E487</f>
        <v>698.26</v>
      </c>
    </row>
    <row r="488" spans="1:16" ht="22.5" x14ac:dyDescent="0.25">
      <c r="A488" s="4" t="s">
        <v>183</v>
      </c>
      <c r="B488" s="1">
        <v>44797</v>
      </c>
      <c r="C488" s="5" t="s">
        <v>3</v>
      </c>
      <c r="D488" s="6">
        <v>474.83</v>
      </c>
      <c r="E488" s="47">
        <v>676.88</v>
      </c>
      <c r="F488" s="46"/>
      <c r="G488" s="40" t="s">
        <v>954</v>
      </c>
      <c r="P488" s="36">
        <f>E488</f>
        <v>676.88</v>
      </c>
    </row>
    <row r="489" spans="1:16" x14ac:dyDescent="0.25">
      <c r="A489" s="4" t="s">
        <v>397</v>
      </c>
      <c r="B489" s="1">
        <v>56994</v>
      </c>
      <c r="C489" s="5" t="s">
        <v>3</v>
      </c>
      <c r="D489" s="6">
        <v>140.03</v>
      </c>
      <c r="E489" s="47">
        <v>12505.76</v>
      </c>
      <c r="F489" s="46">
        <v>102.7</v>
      </c>
      <c r="G489" s="40">
        <f>F489*D489</f>
        <v>14381.081</v>
      </c>
      <c r="H489" s="50" t="s">
        <v>1011</v>
      </c>
      <c r="J489" s="40" t="s">
        <v>1208</v>
      </c>
      <c r="K489" s="40">
        <v>0.15</v>
      </c>
      <c r="L489" s="40">
        <v>0</v>
      </c>
      <c r="M489" s="40">
        <v>0.16</v>
      </c>
      <c r="N489" s="40">
        <f t="shared" si="35"/>
        <v>0.28600000000000003</v>
      </c>
      <c r="O489" s="40">
        <f t="shared" si="36"/>
        <v>4112.9891660000003</v>
      </c>
      <c r="P489" s="36">
        <f t="shared" si="37"/>
        <v>10268.091833999999</v>
      </c>
    </row>
    <row r="490" spans="1:16" x14ac:dyDescent="0.25">
      <c r="A490" s="4" t="s">
        <v>398</v>
      </c>
      <c r="B490" s="1">
        <v>57046</v>
      </c>
      <c r="C490" s="5" t="s">
        <v>3</v>
      </c>
      <c r="D490" s="6">
        <v>37.814</v>
      </c>
      <c r="E490" s="47">
        <v>2549.12</v>
      </c>
      <c r="F490" s="46">
        <v>79.965000000000003</v>
      </c>
      <c r="G490" s="40">
        <f>F490*D490</f>
        <v>3023.7965100000001</v>
      </c>
      <c r="H490" s="50" t="s">
        <v>1021</v>
      </c>
      <c r="J490" s="40" t="s">
        <v>1208</v>
      </c>
      <c r="K490" s="40">
        <v>0.15</v>
      </c>
      <c r="L490" s="40">
        <v>0</v>
      </c>
      <c r="M490" s="40">
        <v>0.16</v>
      </c>
      <c r="N490" s="40">
        <f t="shared" si="35"/>
        <v>0.28600000000000003</v>
      </c>
      <c r="O490" s="40">
        <f t="shared" si="36"/>
        <v>864.80580186000009</v>
      </c>
      <c r="P490" s="36">
        <f t="shared" si="37"/>
        <v>2158.9907081400002</v>
      </c>
    </row>
    <row r="491" spans="1:16" ht="22.5" x14ac:dyDescent="0.25">
      <c r="A491" s="4" t="s">
        <v>399</v>
      </c>
      <c r="B491" s="1">
        <v>49023</v>
      </c>
      <c r="C491" s="5" t="s">
        <v>3</v>
      </c>
      <c r="D491" s="6">
        <v>150.167</v>
      </c>
      <c r="E491" s="47">
        <v>47383.7</v>
      </c>
      <c r="F491" s="46"/>
      <c r="G491" s="40" t="s">
        <v>954</v>
      </c>
      <c r="P491" s="36">
        <f>E491</f>
        <v>47383.7</v>
      </c>
    </row>
    <row r="492" spans="1:16" x14ac:dyDescent="0.25">
      <c r="A492" s="4" t="s">
        <v>400</v>
      </c>
      <c r="B492" s="1">
        <v>8098</v>
      </c>
      <c r="C492" s="5" t="s">
        <v>3</v>
      </c>
      <c r="D492" s="6">
        <v>61.25</v>
      </c>
      <c r="E492" s="47">
        <v>2957.08</v>
      </c>
      <c r="F492" s="46">
        <v>78</v>
      </c>
      <c r="G492" s="40">
        <f>F492*D492</f>
        <v>4777.5</v>
      </c>
      <c r="H492" s="50" t="s">
        <v>1027</v>
      </c>
      <c r="J492" s="40" t="s">
        <v>1208</v>
      </c>
      <c r="K492" s="40">
        <v>0.15</v>
      </c>
      <c r="L492" s="40">
        <v>0</v>
      </c>
      <c r="M492" s="40">
        <v>0.16</v>
      </c>
      <c r="N492" s="40">
        <f t="shared" si="35"/>
        <v>0.28600000000000003</v>
      </c>
      <c r="O492" s="40">
        <f t="shared" si="36"/>
        <v>1366.3650000000002</v>
      </c>
      <c r="P492" s="36">
        <f t="shared" si="37"/>
        <v>3411.1349999999998</v>
      </c>
    </row>
    <row r="493" spans="1:16" x14ac:dyDescent="0.25">
      <c r="A493" s="4" t="s">
        <v>197</v>
      </c>
      <c r="B493" s="1">
        <v>28309</v>
      </c>
      <c r="C493" s="5" t="s">
        <v>3</v>
      </c>
      <c r="D493" s="6">
        <v>252.33600000000001</v>
      </c>
      <c r="E493" s="47">
        <v>11938.02</v>
      </c>
      <c r="F493" s="46">
        <v>79.965000000000003</v>
      </c>
      <c r="G493" s="40">
        <f>F493*D493</f>
        <v>20178.04824</v>
      </c>
      <c r="H493" s="50" t="s">
        <v>1033</v>
      </c>
      <c r="J493" s="40" t="s">
        <v>1208</v>
      </c>
      <c r="K493" s="40">
        <v>0.15</v>
      </c>
      <c r="L493" s="40">
        <v>0</v>
      </c>
      <c r="M493" s="40">
        <v>0.16</v>
      </c>
      <c r="N493" s="40">
        <f t="shared" si="35"/>
        <v>0.28600000000000003</v>
      </c>
      <c r="O493" s="40">
        <f t="shared" si="36"/>
        <v>5770.921796640001</v>
      </c>
      <c r="P493" s="36">
        <f t="shared" si="37"/>
        <v>14407.126443359999</v>
      </c>
    </row>
    <row r="494" spans="1:16" x14ac:dyDescent="0.25">
      <c r="A494" s="4" t="s">
        <v>401</v>
      </c>
      <c r="B494" s="1">
        <v>20700</v>
      </c>
      <c r="C494" s="5" t="s">
        <v>3</v>
      </c>
      <c r="D494" s="6">
        <v>77.686000000000007</v>
      </c>
      <c r="E494" s="47">
        <v>2283.36</v>
      </c>
      <c r="F494" s="46"/>
      <c r="G494" s="40" t="s">
        <v>954</v>
      </c>
      <c r="J494" s="40" t="s">
        <v>1286</v>
      </c>
      <c r="P494" s="36">
        <f>E494</f>
        <v>2283.36</v>
      </c>
    </row>
    <row r="495" spans="1:16" x14ac:dyDescent="0.25">
      <c r="A495" s="4" t="s">
        <v>402</v>
      </c>
      <c r="B495" s="1">
        <v>59142</v>
      </c>
      <c r="C495" s="5" t="s">
        <v>45</v>
      </c>
      <c r="D495" s="6">
        <v>15.4</v>
      </c>
      <c r="E495" s="47">
        <v>21026.55</v>
      </c>
      <c r="F495" s="46"/>
      <c r="G495" s="40" t="s">
        <v>954</v>
      </c>
      <c r="P495" s="36">
        <f>E495</f>
        <v>21026.55</v>
      </c>
    </row>
    <row r="496" spans="1:16" x14ac:dyDescent="0.25">
      <c r="A496" s="4" t="s">
        <v>403</v>
      </c>
      <c r="B496" s="1">
        <v>12231</v>
      </c>
      <c r="C496" s="5" t="s">
        <v>3</v>
      </c>
      <c r="D496" s="6">
        <v>167.41200000000001</v>
      </c>
      <c r="E496" s="47">
        <v>9929.93</v>
      </c>
      <c r="F496" s="46">
        <v>59.463000000000001</v>
      </c>
      <c r="G496" s="40">
        <f t="shared" ref="G496:G501" si="38">F496*D496</f>
        <v>9954.8197560000008</v>
      </c>
      <c r="H496" s="50" t="s">
        <v>1043</v>
      </c>
      <c r="J496" s="40" t="s">
        <v>1212</v>
      </c>
      <c r="K496" s="40">
        <v>0.15</v>
      </c>
      <c r="L496" s="40">
        <v>0</v>
      </c>
      <c r="M496" s="40">
        <v>0.16</v>
      </c>
      <c r="N496" s="40">
        <f t="shared" si="35"/>
        <v>0.28600000000000003</v>
      </c>
      <c r="O496" s="40">
        <f t="shared" si="36"/>
        <v>2847.0784502160004</v>
      </c>
      <c r="P496" s="36">
        <f t="shared" si="37"/>
        <v>7107.7413057840004</v>
      </c>
    </row>
    <row r="497" spans="1:16" x14ac:dyDescent="0.25">
      <c r="A497" s="4" t="s">
        <v>404</v>
      </c>
      <c r="B497" s="1">
        <v>32747</v>
      </c>
      <c r="C497" s="5" t="s">
        <v>3</v>
      </c>
      <c r="D497" s="6">
        <v>26.38</v>
      </c>
      <c r="E497" s="47">
        <v>1314.53</v>
      </c>
      <c r="F497" s="46">
        <v>61.844000000000001</v>
      </c>
      <c r="G497" s="40">
        <f t="shared" si="38"/>
        <v>1631.44472</v>
      </c>
      <c r="H497" s="50" t="s">
        <v>1049</v>
      </c>
      <c r="J497" s="40" t="s">
        <v>1212</v>
      </c>
      <c r="K497" s="40">
        <v>0.15</v>
      </c>
      <c r="L497" s="40">
        <v>0</v>
      </c>
      <c r="M497" s="40">
        <v>0.16</v>
      </c>
      <c r="N497" s="40">
        <f t="shared" si="35"/>
        <v>0.28600000000000003</v>
      </c>
      <c r="O497" s="40">
        <f t="shared" si="36"/>
        <v>466.59318992000004</v>
      </c>
      <c r="P497" s="36">
        <f t="shared" si="37"/>
        <v>1164.85153008</v>
      </c>
    </row>
    <row r="498" spans="1:16" x14ac:dyDescent="0.25">
      <c r="A498" s="4" t="s">
        <v>405</v>
      </c>
      <c r="B498" s="1">
        <v>32774</v>
      </c>
      <c r="C498" s="5" t="s">
        <v>3</v>
      </c>
      <c r="D498" s="6">
        <v>27.931000000000001</v>
      </c>
      <c r="E498" s="47">
        <v>1334.9</v>
      </c>
      <c r="F498" s="46">
        <v>62.4</v>
      </c>
      <c r="G498" s="40">
        <f t="shared" si="38"/>
        <v>1742.8944000000001</v>
      </c>
      <c r="H498" s="50" t="s">
        <v>1052</v>
      </c>
      <c r="J498" s="40" t="s">
        <v>1212</v>
      </c>
      <c r="K498" s="40">
        <v>0.15</v>
      </c>
      <c r="L498" s="40">
        <v>0</v>
      </c>
      <c r="M498" s="40">
        <v>0.16</v>
      </c>
      <c r="N498" s="40">
        <f t="shared" si="35"/>
        <v>0.28600000000000003</v>
      </c>
      <c r="O498" s="40">
        <f t="shared" si="36"/>
        <v>498.46779840000011</v>
      </c>
      <c r="P498" s="36">
        <f t="shared" si="37"/>
        <v>1244.4266016000001</v>
      </c>
    </row>
    <row r="499" spans="1:16" x14ac:dyDescent="0.25">
      <c r="A499" s="4" t="s">
        <v>198</v>
      </c>
      <c r="B499" s="1">
        <v>26545</v>
      </c>
      <c r="C499" s="5" t="s">
        <v>3</v>
      </c>
      <c r="D499" s="6">
        <v>15.926</v>
      </c>
      <c r="E499" s="47">
        <v>928.49</v>
      </c>
      <c r="F499" s="46">
        <v>57.75</v>
      </c>
      <c r="G499" s="40">
        <f t="shared" si="38"/>
        <v>919.72649999999999</v>
      </c>
      <c r="H499" s="50" t="s">
        <v>1063</v>
      </c>
      <c r="J499" s="40" t="s">
        <v>1212</v>
      </c>
      <c r="K499" s="40">
        <v>0.15</v>
      </c>
      <c r="L499" s="40">
        <v>0</v>
      </c>
      <c r="M499" s="40">
        <v>0.16</v>
      </c>
      <c r="N499" s="40">
        <f t="shared" si="35"/>
        <v>0.28600000000000003</v>
      </c>
      <c r="O499" s="40">
        <f t="shared" si="36"/>
        <v>263.04177900000002</v>
      </c>
      <c r="P499" s="36">
        <f t="shared" si="37"/>
        <v>656.68472099999997</v>
      </c>
    </row>
    <row r="500" spans="1:16" x14ac:dyDescent="0.25">
      <c r="A500" s="4" t="s">
        <v>406</v>
      </c>
      <c r="B500" s="1">
        <v>14256</v>
      </c>
      <c r="C500" s="5" t="s">
        <v>3</v>
      </c>
      <c r="D500" s="6">
        <v>77.228999999999999</v>
      </c>
      <c r="E500" s="47">
        <v>3434.69</v>
      </c>
      <c r="F500" s="46">
        <v>41.947000000000003</v>
      </c>
      <c r="G500" s="40">
        <f t="shared" si="38"/>
        <v>3239.5248630000001</v>
      </c>
      <c r="H500" s="50" t="s">
        <v>1168</v>
      </c>
      <c r="J500" s="40" t="s">
        <v>1166</v>
      </c>
      <c r="K500" s="40">
        <v>0.15</v>
      </c>
      <c r="L500" s="40">
        <v>0</v>
      </c>
      <c r="M500" s="40">
        <v>0.16</v>
      </c>
      <c r="N500" s="40">
        <f t="shared" si="35"/>
        <v>0.28600000000000003</v>
      </c>
      <c r="O500" s="40">
        <f t="shared" si="36"/>
        <v>926.50411081800019</v>
      </c>
      <c r="P500" s="36">
        <f t="shared" si="37"/>
        <v>2313.0207521819998</v>
      </c>
    </row>
    <row r="501" spans="1:16" x14ac:dyDescent="0.25">
      <c r="A501" s="4" t="s">
        <v>306</v>
      </c>
      <c r="B501" s="1">
        <v>292</v>
      </c>
      <c r="C501" s="5" t="s">
        <v>3</v>
      </c>
      <c r="D501" s="6">
        <v>25</v>
      </c>
      <c r="E501" s="47">
        <v>1380.93</v>
      </c>
      <c r="F501" s="46">
        <v>46.9</v>
      </c>
      <c r="G501" s="40">
        <f t="shared" si="38"/>
        <v>1172.5</v>
      </c>
      <c r="H501" s="50" t="s">
        <v>1170</v>
      </c>
      <c r="J501" s="40" t="s">
        <v>1166</v>
      </c>
      <c r="K501" s="40">
        <v>0.15</v>
      </c>
      <c r="L501" s="40">
        <v>0</v>
      </c>
      <c r="M501" s="40">
        <v>0.16</v>
      </c>
      <c r="N501" s="40">
        <f t="shared" si="35"/>
        <v>0.28600000000000003</v>
      </c>
      <c r="O501" s="40">
        <f t="shared" si="36"/>
        <v>335.33500000000004</v>
      </c>
      <c r="P501" s="36">
        <f t="shared" si="37"/>
        <v>837.16499999999996</v>
      </c>
    </row>
    <row r="502" spans="1:16" x14ac:dyDescent="0.25">
      <c r="A502" s="4" t="s">
        <v>407</v>
      </c>
      <c r="B502" s="1">
        <v>29376</v>
      </c>
      <c r="C502" s="5" t="s">
        <v>3</v>
      </c>
      <c r="D502" s="6">
        <v>155</v>
      </c>
      <c r="E502" s="47">
        <v>6262.62</v>
      </c>
      <c r="F502" s="46">
        <v>52.52</v>
      </c>
      <c r="G502" s="40">
        <f>D502*F502</f>
        <v>8140.6</v>
      </c>
      <c r="H502" s="50" t="s">
        <v>1177</v>
      </c>
      <c r="J502" s="40" t="s">
        <v>1166</v>
      </c>
      <c r="K502" s="40">
        <v>0.15</v>
      </c>
      <c r="L502" s="40">
        <v>0</v>
      </c>
      <c r="M502" s="40">
        <v>0.16</v>
      </c>
      <c r="N502" s="40">
        <f t="shared" si="35"/>
        <v>0.28600000000000003</v>
      </c>
      <c r="O502" s="40">
        <f t="shared" si="36"/>
        <v>2328.2116000000005</v>
      </c>
      <c r="P502" s="36">
        <f t="shared" si="37"/>
        <v>5812.3883999999998</v>
      </c>
    </row>
    <row r="503" spans="1:16" x14ac:dyDescent="0.25">
      <c r="A503" s="4" t="s">
        <v>408</v>
      </c>
      <c r="B503" s="1">
        <v>288</v>
      </c>
      <c r="C503" s="5" t="s">
        <v>3</v>
      </c>
      <c r="D503" s="6">
        <v>632.36199999999997</v>
      </c>
      <c r="E503" s="47">
        <v>15219.55</v>
      </c>
      <c r="F503" s="46"/>
      <c r="G503" s="40" t="s">
        <v>954</v>
      </c>
      <c r="J503" s="40" t="s">
        <v>1166</v>
      </c>
      <c r="P503" s="36">
        <f>E503</f>
        <v>15219.55</v>
      </c>
    </row>
    <row r="504" spans="1:16" x14ac:dyDescent="0.25">
      <c r="A504" s="4" t="s">
        <v>409</v>
      </c>
      <c r="B504" s="1">
        <v>27556</v>
      </c>
      <c r="C504" s="5" t="s">
        <v>3</v>
      </c>
      <c r="D504" s="6">
        <v>57.831000000000003</v>
      </c>
      <c r="E504" s="47">
        <v>2217.8200000000002</v>
      </c>
      <c r="F504" s="46">
        <v>83.4</v>
      </c>
      <c r="G504" s="40">
        <f>F504*D504</f>
        <v>4823.1054000000004</v>
      </c>
      <c r="H504" s="50" t="s">
        <v>1178</v>
      </c>
      <c r="J504" s="40" t="s">
        <v>1166</v>
      </c>
      <c r="K504" s="40">
        <v>0.15</v>
      </c>
      <c r="L504" s="40">
        <v>0</v>
      </c>
      <c r="M504" s="40">
        <v>0.16</v>
      </c>
      <c r="N504" s="40">
        <f t="shared" si="35"/>
        <v>0.28600000000000003</v>
      </c>
      <c r="O504" s="40">
        <f t="shared" si="36"/>
        <v>1379.4081444000003</v>
      </c>
      <c r="P504" s="36">
        <f t="shared" si="37"/>
        <v>3443.6972556000001</v>
      </c>
    </row>
    <row r="505" spans="1:16" x14ac:dyDescent="0.25">
      <c r="A505" s="4" t="s">
        <v>410</v>
      </c>
      <c r="B505" s="1">
        <v>20569</v>
      </c>
      <c r="C505" s="5" t="s">
        <v>3</v>
      </c>
      <c r="D505" s="6">
        <v>23.584</v>
      </c>
      <c r="E505" s="47">
        <v>176.88</v>
      </c>
      <c r="F505" s="46"/>
      <c r="G505" s="40" t="s">
        <v>954</v>
      </c>
      <c r="P505" s="36">
        <f>E505</f>
        <v>176.88</v>
      </c>
    </row>
    <row r="506" spans="1:16" ht="22.5" x14ac:dyDescent="0.25">
      <c r="A506" s="4" t="s">
        <v>411</v>
      </c>
      <c r="B506" s="1">
        <v>32310</v>
      </c>
      <c r="C506" s="5" t="s">
        <v>3</v>
      </c>
      <c r="D506" s="6">
        <v>398.60399999999998</v>
      </c>
      <c r="E506" s="47">
        <v>21487.95</v>
      </c>
      <c r="F506" s="46"/>
      <c r="G506" s="40" t="s">
        <v>954</v>
      </c>
      <c r="P506" s="36">
        <f>E506</f>
        <v>21487.95</v>
      </c>
    </row>
    <row r="507" spans="1:16" ht="22.5" x14ac:dyDescent="0.25">
      <c r="A507" s="4" t="s">
        <v>212</v>
      </c>
      <c r="B507" s="1">
        <v>32331</v>
      </c>
      <c r="C507" s="5" t="s">
        <v>3</v>
      </c>
      <c r="D507" s="7">
        <v>2566.1770000000001</v>
      </c>
      <c r="E507" s="47">
        <v>140747.35</v>
      </c>
      <c r="F507" s="46"/>
      <c r="G507" s="40" t="s">
        <v>954</v>
      </c>
      <c r="P507" s="36">
        <f>E507</f>
        <v>140747.35</v>
      </c>
    </row>
    <row r="508" spans="1:16" ht="22.5" x14ac:dyDescent="0.25">
      <c r="A508" s="4" t="s">
        <v>215</v>
      </c>
      <c r="B508" s="1">
        <v>32334</v>
      </c>
      <c r="C508" s="5" t="s">
        <v>3</v>
      </c>
      <c r="D508" s="7">
        <v>1730</v>
      </c>
      <c r="E508" s="47">
        <v>113107.4</v>
      </c>
      <c r="F508" s="46"/>
      <c r="G508" s="40" t="s">
        <v>954</v>
      </c>
      <c r="P508" s="36">
        <f>E508</f>
        <v>113107.4</v>
      </c>
    </row>
    <row r="509" spans="1:16" x14ac:dyDescent="0.25">
      <c r="A509" s="4" t="s">
        <v>412</v>
      </c>
      <c r="B509" s="1">
        <v>14260</v>
      </c>
      <c r="C509" s="5" t="s">
        <v>3</v>
      </c>
      <c r="D509" s="6">
        <v>1E-3</v>
      </c>
      <c r="E509" s="47">
        <v>0.03</v>
      </c>
      <c r="F509" s="46">
        <v>43.3</v>
      </c>
      <c r="G509" s="40">
        <f>D509*F509</f>
        <v>4.3299999999999998E-2</v>
      </c>
      <c r="H509" s="50" t="s">
        <v>1160</v>
      </c>
      <c r="J509" s="40" t="s">
        <v>1136</v>
      </c>
      <c r="K509" s="40">
        <v>0.15</v>
      </c>
      <c r="L509" s="40">
        <v>0</v>
      </c>
      <c r="M509" s="40">
        <v>0.16</v>
      </c>
      <c r="N509" s="40">
        <f t="shared" si="35"/>
        <v>0.28600000000000003</v>
      </c>
      <c r="O509" s="40">
        <f t="shared" si="36"/>
        <v>1.23838E-2</v>
      </c>
      <c r="P509" s="36">
        <f t="shared" si="37"/>
        <v>3.0916199999999998E-2</v>
      </c>
    </row>
    <row r="510" spans="1:16" x14ac:dyDescent="0.25">
      <c r="A510" s="4" t="s">
        <v>413</v>
      </c>
      <c r="B510" s="1">
        <v>23811</v>
      </c>
      <c r="C510" s="5" t="s">
        <v>3</v>
      </c>
      <c r="D510" s="6">
        <v>0.94899999999999995</v>
      </c>
      <c r="E510" s="47">
        <v>29.03</v>
      </c>
      <c r="F510" s="46">
        <v>43.9</v>
      </c>
      <c r="G510" s="40">
        <f>D510*F510</f>
        <v>41.661099999999998</v>
      </c>
      <c r="H510" s="50" t="s">
        <v>1165</v>
      </c>
      <c r="J510" s="40" t="s">
        <v>1136</v>
      </c>
      <c r="K510" s="40">
        <v>0.15</v>
      </c>
      <c r="L510" s="40">
        <v>0</v>
      </c>
      <c r="M510" s="40">
        <v>0.16</v>
      </c>
      <c r="N510" s="40">
        <f t="shared" si="35"/>
        <v>0.28600000000000003</v>
      </c>
      <c r="O510" s="40">
        <f t="shared" si="36"/>
        <v>11.915074600000001</v>
      </c>
      <c r="P510" s="36">
        <f t="shared" si="37"/>
        <v>29.746025399999997</v>
      </c>
    </row>
    <row r="511" spans="1:16" x14ac:dyDescent="0.25">
      <c r="A511" s="4" t="s">
        <v>414</v>
      </c>
      <c r="B511" s="1">
        <v>45955</v>
      </c>
      <c r="C511" s="5" t="s">
        <v>3</v>
      </c>
      <c r="D511" s="6">
        <v>145.99100000000001</v>
      </c>
      <c r="E511" s="47">
        <v>8950.74</v>
      </c>
      <c r="F511" s="46"/>
      <c r="G511" s="40" t="s">
        <v>954</v>
      </c>
      <c r="P511" s="36">
        <f>E511</f>
        <v>8950.74</v>
      </c>
    </row>
    <row r="512" spans="1:16" x14ac:dyDescent="0.25">
      <c r="A512" s="4" t="s">
        <v>415</v>
      </c>
      <c r="B512" s="1">
        <v>34440</v>
      </c>
      <c r="C512" s="5" t="s">
        <v>3</v>
      </c>
      <c r="D512" s="6">
        <v>18.456</v>
      </c>
      <c r="E512" s="47">
        <v>1131.53</v>
      </c>
      <c r="F512" s="46"/>
      <c r="G512" s="40" t="s">
        <v>954</v>
      </c>
      <c r="P512" s="36">
        <f>E512</f>
        <v>1131.53</v>
      </c>
    </row>
    <row r="513" spans="1:16" x14ac:dyDescent="0.25">
      <c r="A513" s="4" t="s">
        <v>416</v>
      </c>
      <c r="B513" s="1">
        <v>36782</v>
      </c>
      <c r="C513" s="5" t="s">
        <v>3</v>
      </c>
      <c r="D513" s="6">
        <v>243.80699999999999</v>
      </c>
      <c r="E513" s="47">
        <v>8884.33</v>
      </c>
      <c r="F513" s="46"/>
      <c r="G513" s="40" t="s">
        <v>954</v>
      </c>
      <c r="P513" s="36">
        <f>E513</f>
        <v>8884.33</v>
      </c>
    </row>
    <row r="514" spans="1:16" x14ac:dyDescent="0.25">
      <c r="A514" s="4" t="s">
        <v>359</v>
      </c>
      <c r="B514" s="1">
        <v>13499</v>
      </c>
      <c r="C514" s="5" t="s">
        <v>3</v>
      </c>
      <c r="D514" s="6">
        <v>9.4269999999999996</v>
      </c>
      <c r="E514" s="47">
        <v>328.16</v>
      </c>
      <c r="F514" s="46">
        <v>43.49</v>
      </c>
      <c r="G514" s="40">
        <f>F514*D514</f>
        <v>409.98023000000001</v>
      </c>
      <c r="H514" s="50" t="s">
        <v>1195</v>
      </c>
      <c r="J514" s="40" t="s">
        <v>1186</v>
      </c>
      <c r="K514" s="40">
        <v>0.15</v>
      </c>
      <c r="L514" s="40">
        <v>0</v>
      </c>
      <c r="M514" s="40">
        <v>0.16</v>
      </c>
      <c r="N514" s="40">
        <f t="shared" si="35"/>
        <v>0.28600000000000003</v>
      </c>
      <c r="O514" s="40">
        <f t="shared" si="36"/>
        <v>117.25434578000001</v>
      </c>
      <c r="P514" s="36">
        <f t="shared" si="37"/>
        <v>292.72588422000001</v>
      </c>
    </row>
    <row r="515" spans="1:16" x14ac:dyDescent="0.25">
      <c r="A515" s="4" t="s">
        <v>252</v>
      </c>
      <c r="B515" s="1">
        <v>38196</v>
      </c>
      <c r="C515" s="5" t="s">
        <v>3</v>
      </c>
      <c r="D515" s="6">
        <v>122.694</v>
      </c>
      <c r="E515" s="47">
        <v>10060.92</v>
      </c>
      <c r="F515" s="46"/>
      <c r="G515" s="40" t="s">
        <v>954</v>
      </c>
      <c r="P515" s="36">
        <f>E515</f>
        <v>10060.92</v>
      </c>
    </row>
    <row r="516" spans="1:16" x14ac:dyDescent="0.25">
      <c r="A516" s="4" t="s">
        <v>275</v>
      </c>
      <c r="B516" s="1">
        <v>33948</v>
      </c>
      <c r="C516" s="5" t="s">
        <v>3</v>
      </c>
      <c r="D516" s="6">
        <v>95.921000000000006</v>
      </c>
      <c r="E516" s="47">
        <v>7214.13</v>
      </c>
      <c r="F516" s="46"/>
      <c r="G516" s="40" t="s">
        <v>954</v>
      </c>
      <c r="P516" s="36">
        <f>E516</f>
        <v>7214.13</v>
      </c>
    </row>
    <row r="517" spans="1:16" x14ac:dyDescent="0.25">
      <c r="A517" s="4" t="s">
        <v>417</v>
      </c>
      <c r="B517" s="1">
        <v>22379</v>
      </c>
      <c r="C517" s="5" t="s">
        <v>3</v>
      </c>
      <c r="D517" s="6">
        <v>106.52</v>
      </c>
      <c r="E517" s="47">
        <v>3816.61</v>
      </c>
      <c r="F517" s="46">
        <v>78.5</v>
      </c>
      <c r="G517" s="40">
        <f>D517*F517</f>
        <v>8361.82</v>
      </c>
      <c r="H517" s="50" t="s">
        <v>918</v>
      </c>
      <c r="J517" s="40" t="s">
        <v>1208</v>
      </c>
      <c r="K517" s="40">
        <v>0.15</v>
      </c>
      <c r="L517" s="40">
        <v>0</v>
      </c>
      <c r="M517" s="40">
        <v>0.16</v>
      </c>
      <c r="N517" s="40">
        <f t="shared" ref="N517:N579" si="39">1-((1-K517)*(1-L517)*(1-M517))</f>
        <v>0.28600000000000003</v>
      </c>
      <c r="O517" s="40">
        <f t="shared" ref="O517:O579" si="40">G517*N517</f>
        <v>2391.4805200000001</v>
      </c>
      <c r="P517" s="36">
        <f t="shared" ref="P517:P580" si="41">G517-O517</f>
        <v>5970.3394799999996</v>
      </c>
    </row>
    <row r="518" spans="1:16" x14ac:dyDescent="0.25">
      <c r="A518" s="4" t="s">
        <v>418</v>
      </c>
      <c r="B518" s="1">
        <v>23743</v>
      </c>
      <c r="C518" s="5" t="s">
        <v>3</v>
      </c>
      <c r="D518" s="7">
        <v>2815</v>
      </c>
      <c r="E518" s="47">
        <v>186065.12</v>
      </c>
      <c r="F518" s="46">
        <v>45</v>
      </c>
      <c r="G518" s="40">
        <f>D518*F518</f>
        <v>126675</v>
      </c>
      <c r="H518" s="50" t="s">
        <v>1062</v>
      </c>
      <c r="J518" s="40" t="s">
        <v>1261</v>
      </c>
      <c r="K518" s="40">
        <v>0.15</v>
      </c>
      <c r="L518" s="40">
        <v>0</v>
      </c>
      <c r="M518" s="40">
        <v>0.16</v>
      </c>
      <c r="N518" s="40">
        <f t="shared" si="39"/>
        <v>0.28600000000000003</v>
      </c>
      <c r="O518" s="40">
        <f t="shared" si="40"/>
        <v>36229.050000000003</v>
      </c>
      <c r="P518" s="36">
        <f t="shared" si="41"/>
        <v>90445.95</v>
      </c>
    </row>
    <row r="519" spans="1:16" x14ac:dyDescent="0.25">
      <c r="A519" s="4" t="s">
        <v>419</v>
      </c>
      <c r="B519" s="1">
        <v>32895</v>
      </c>
      <c r="C519" s="5" t="s">
        <v>3</v>
      </c>
      <c r="D519" s="7">
        <v>1808.876</v>
      </c>
      <c r="E519" s="47">
        <v>78505.22</v>
      </c>
      <c r="F519" s="46"/>
      <c r="G519" s="40" t="s">
        <v>954</v>
      </c>
      <c r="P519" s="36">
        <f>E519</f>
        <v>78505.22</v>
      </c>
    </row>
    <row r="520" spans="1:16" x14ac:dyDescent="0.25">
      <c r="A520" s="4" t="s">
        <v>420</v>
      </c>
      <c r="B520" s="1">
        <v>32890</v>
      </c>
      <c r="C520" s="5" t="s">
        <v>3</v>
      </c>
      <c r="D520" s="7">
        <v>3502.4569999999999</v>
      </c>
      <c r="E520" s="47">
        <v>170814.83</v>
      </c>
      <c r="F520" s="46"/>
      <c r="G520" s="40" t="s">
        <v>954</v>
      </c>
      <c r="P520" s="36">
        <f>E520</f>
        <v>170814.83</v>
      </c>
    </row>
    <row r="521" spans="1:16" x14ac:dyDescent="0.25">
      <c r="A521" s="4" t="s">
        <v>421</v>
      </c>
      <c r="B521" s="1">
        <v>44121</v>
      </c>
      <c r="C521" s="5" t="s">
        <v>3</v>
      </c>
      <c r="D521" s="6">
        <v>454</v>
      </c>
      <c r="E521" s="47">
        <v>24613</v>
      </c>
      <c r="F521" s="46"/>
      <c r="G521" s="40" t="s">
        <v>954</v>
      </c>
      <c r="P521" s="36">
        <f>E521</f>
        <v>24613</v>
      </c>
    </row>
    <row r="522" spans="1:16" x14ac:dyDescent="0.25">
      <c r="A522" s="4" t="s">
        <v>422</v>
      </c>
      <c r="B522" s="1">
        <v>13531</v>
      </c>
      <c r="C522" s="5" t="s">
        <v>3</v>
      </c>
      <c r="D522" s="7">
        <v>6856.9409999999998</v>
      </c>
      <c r="E522" s="47">
        <v>515521.25</v>
      </c>
      <c r="F522" s="48">
        <v>65</v>
      </c>
      <c r="G522" s="49">
        <f>D522*F522</f>
        <v>445701.16499999998</v>
      </c>
      <c r="H522" s="50" t="s">
        <v>903</v>
      </c>
      <c r="J522" s="40" t="s">
        <v>1181</v>
      </c>
      <c r="K522" s="40">
        <v>0.15</v>
      </c>
      <c r="L522" s="40">
        <v>0</v>
      </c>
      <c r="M522" s="40">
        <v>0.16</v>
      </c>
      <c r="N522" s="40">
        <f t="shared" si="39"/>
        <v>0.28600000000000003</v>
      </c>
      <c r="O522" s="40">
        <f t="shared" si="40"/>
        <v>127470.53319</v>
      </c>
      <c r="P522" s="36">
        <f t="shared" si="41"/>
        <v>318230.63180999999</v>
      </c>
    </row>
    <row r="523" spans="1:16" x14ac:dyDescent="0.25">
      <c r="A523" s="4" t="s">
        <v>423</v>
      </c>
      <c r="B523" s="1">
        <v>40633</v>
      </c>
      <c r="C523" s="5" t="s">
        <v>3</v>
      </c>
      <c r="D523" s="6">
        <v>280</v>
      </c>
      <c r="E523" s="47">
        <v>22233.9</v>
      </c>
      <c r="F523" s="46"/>
      <c r="G523" s="40" t="s">
        <v>954</v>
      </c>
      <c r="J523" s="40" t="s">
        <v>1181</v>
      </c>
      <c r="P523" s="36">
        <f t="shared" ref="P523:P531" si="42">E523</f>
        <v>22233.9</v>
      </c>
    </row>
    <row r="524" spans="1:16" x14ac:dyDescent="0.25">
      <c r="A524" s="4" t="s">
        <v>424</v>
      </c>
      <c r="B524" s="1">
        <v>22593</v>
      </c>
      <c r="C524" s="5" t="s">
        <v>3</v>
      </c>
      <c r="D524" s="6">
        <v>20.079000000000001</v>
      </c>
      <c r="E524" s="47">
        <v>954.6</v>
      </c>
      <c r="F524" s="46"/>
      <c r="G524" s="40" t="s">
        <v>954</v>
      </c>
      <c r="J524" s="40" t="s">
        <v>1186</v>
      </c>
      <c r="P524" s="36">
        <f t="shared" si="42"/>
        <v>954.6</v>
      </c>
    </row>
    <row r="525" spans="1:16" x14ac:dyDescent="0.25">
      <c r="A525" s="4" t="s">
        <v>425</v>
      </c>
      <c r="B525" s="1">
        <v>35459</v>
      </c>
      <c r="C525" s="5" t="s">
        <v>3</v>
      </c>
      <c r="D525" s="7">
        <v>29982.2</v>
      </c>
      <c r="E525" s="47">
        <v>1432553.88</v>
      </c>
      <c r="F525" s="46"/>
      <c r="G525" s="40" t="s">
        <v>954</v>
      </c>
      <c r="P525" s="36">
        <f t="shared" si="42"/>
        <v>1432553.88</v>
      </c>
    </row>
    <row r="526" spans="1:16" x14ac:dyDescent="0.25">
      <c r="A526" s="4" t="s">
        <v>426</v>
      </c>
      <c r="B526" s="1">
        <v>33292</v>
      </c>
      <c r="C526" s="5" t="s">
        <v>3</v>
      </c>
      <c r="D526" s="6">
        <v>198.43</v>
      </c>
      <c r="E526" s="47">
        <v>23249.08</v>
      </c>
      <c r="F526" s="46"/>
      <c r="G526" s="40" t="s">
        <v>954</v>
      </c>
      <c r="P526" s="36">
        <f t="shared" si="42"/>
        <v>23249.08</v>
      </c>
    </row>
    <row r="527" spans="1:16" x14ac:dyDescent="0.25">
      <c r="A527" s="4" t="s">
        <v>427</v>
      </c>
      <c r="B527" s="1">
        <v>33298</v>
      </c>
      <c r="C527" s="5" t="s">
        <v>3</v>
      </c>
      <c r="D527" s="7">
        <v>1886.5</v>
      </c>
      <c r="E527" s="47">
        <v>211028.97</v>
      </c>
      <c r="F527" s="46"/>
      <c r="G527" s="40" t="s">
        <v>954</v>
      </c>
      <c r="P527" s="36">
        <f t="shared" si="42"/>
        <v>211028.97</v>
      </c>
    </row>
    <row r="528" spans="1:16" x14ac:dyDescent="0.25">
      <c r="A528" s="4" t="s">
        <v>428</v>
      </c>
      <c r="B528" s="1">
        <v>33297</v>
      </c>
      <c r="C528" s="5" t="s">
        <v>3</v>
      </c>
      <c r="D528" s="7">
        <v>3497.4</v>
      </c>
      <c r="E528" s="47">
        <v>489673.22</v>
      </c>
      <c r="F528" s="46"/>
      <c r="G528" s="40" t="s">
        <v>954</v>
      </c>
      <c r="P528" s="36">
        <f t="shared" si="42"/>
        <v>489673.22</v>
      </c>
    </row>
    <row r="529" spans="1:16" x14ac:dyDescent="0.25">
      <c r="A529" s="4" t="s">
        <v>429</v>
      </c>
      <c r="B529" s="1">
        <v>33305</v>
      </c>
      <c r="C529" s="5" t="s">
        <v>3</v>
      </c>
      <c r="D529" s="7">
        <v>4622.6000000000004</v>
      </c>
      <c r="E529" s="47">
        <v>608803.17000000004</v>
      </c>
      <c r="F529" s="46"/>
      <c r="G529" s="40" t="s">
        <v>954</v>
      </c>
      <c r="P529" s="36">
        <f t="shared" si="42"/>
        <v>608803.17000000004</v>
      </c>
    </row>
    <row r="530" spans="1:16" x14ac:dyDescent="0.25">
      <c r="A530" s="4" t="s">
        <v>430</v>
      </c>
      <c r="B530" s="1">
        <v>33307</v>
      </c>
      <c r="C530" s="5" t="s">
        <v>3</v>
      </c>
      <c r="D530" s="7">
        <v>35510.449999999997</v>
      </c>
      <c r="E530" s="47">
        <v>1686120.89</v>
      </c>
      <c r="F530" s="46"/>
      <c r="G530" s="40" t="s">
        <v>954</v>
      </c>
      <c r="P530" s="36">
        <f t="shared" si="42"/>
        <v>1686120.89</v>
      </c>
    </row>
    <row r="531" spans="1:16" x14ac:dyDescent="0.25">
      <c r="A531" s="4" t="s">
        <v>431</v>
      </c>
      <c r="B531" s="1">
        <v>40497</v>
      </c>
      <c r="C531" s="5" t="s">
        <v>3</v>
      </c>
      <c r="D531" s="6">
        <v>159.56</v>
      </c>
      <c r="E531" s="47">
        <v>13195.74</v>
      </c>
      <c r="F531" s="46"/>
      <c r="G531" s="40" t="s">
        <v>954</v>
      </c>
      <c r="P531" s="36">
        <f t="shared" si="42"/>
        <v>13195.74</v>
      </c>
    </row>
    <row r="532" spans="1:16" x14ac:dyDescent="0.25">
      <c r="A532" s="4" t="s">
        <v>432</v>
      </c>
      <c r="B532" s="1">
        <v>12217</v>
      </c>
      <c r="C532" s="5" t="s">
        <v>3</v>
      </c>
      <c r="D532" s="7">
        <v>4882.9120000000003</v>
      </c>
      <c r="E532" s="47">
        <v>275162.15000000002</v>
      </c>
      <c r="F532" s="46">
        <v>75.2</v>
      </c>
      <c r="G532" s="40">
        <f t="shared" ref="G532:G538" si="43">F532*D532</f>
        <v>367194.98240000004</v>
      </c>
      <c r="H532" s="50" t="s">
        <v>976</v>
      </c>
      <c r="J532" s="40" t="s">
        <v>1208</v>
      </c>
      <c r="K532" s="40">
        <v>0.15</v>
      </c>
      <c r="L532" s="40">
        <v>0</v>
      </c>
      <c r="M532" s="40">
        <v>0.16</v>
      </c>
      <c r="N532" s="40">
        <f t="shared" si="39"/>
        <v>0.28600000000000003</v>
      </c>
      <c r="O532" s="40">
        <f t="shared" si="40"/>
        <v>105017.76496640002</v>
      </c>
      <c r="P532" s="36">
        <f t="shared" si="41"/>
        <v>262177.21743359999</v>
      </c>
    </row>
    <row r="533" spans="1:16" x14ac:dyDescent="0.25">
      <c r="A533" s="4" t="s">
        <v>433</v>
      </c>
      <c r="B533" s="1">
        <v>29310</v>
      </c>
      <c r="C533" s="5" t="s">
        <v>3</v>
      </c>
      <c r="D533" s="7">
        <v>1401.338</v>
      </c>
      <c r="E533" s="47"/>
      <c r="F533" s="46">
        <v>81.5</v>
      </c>
      <c r="G533" s="40">
        <f t="shared" si="43"/>
        <v>114209.04699999999</v>
      </c>
      <c r="H533" s="50" t="s">
        <v>984</v>
      </c>
      <c r="J533" s="40" t="s">
        <v>1208</v>
      </c>
      <c r="K533" s="40">
        <v>0.15</v>
      </c>
      <c r="L533" s="40">
        <v>0</v>
      </c>
      <c r="M533" s="40">
        <v>0.16</v>
      </c>
      <c r="N533" s="40">
        <f t="shared" si="39"/>
        <v>0.28600000000000003</v>
      </c>
      <c r="O533" s="40">
        <f t="shared" si="40"/>
        <v>32663.787442000001</v>
      </c>
      <c r="P533" s="36">
        <f t="shared" si="41"/>
        <v>81545.259557999991</v>
      </c>
    </row>
    <row r="534" spans="1:16" x14ac:dyDescent="0.25">
      <c r="A534" s="4" t="s">
        <v>434</v>
      </c>
      <c r="B534" s="1">
        <v>38825</v>
      </c>
      <c r="C534" s="5" t="s">
        <v>3</v>
      </c>
      <c r="D534" s="6">
        <v>400</v>
      </c>
      <c r="E534" s="47">
        <v>16268</v>
      </c>
      <c r="F534" s="46">
        <v>78.38</v>
      </c>
      <c r="G534" s="40">
        <f t="shared" si="43"/>
        <v>31352</v>
      </c>
      <c r="H534" s="50" t="s">
        <v>982</v>
      </c>
      <c r="J534" s="40" t="s">
        <v>1208</v>
      </c>
      <c r="K534" s="40">
        <v>0.15</v>
      </c>
      <c r="L534" s="40">
        <v>0</v>
      </c>
      <c r="M534" s="40">
        <v>0.16</v>
      </c>
      <c r="N534" s="40">
        <f t="shared" si="39"/>
        <v>0.28600000000000003</v>
      </c>
      <c r="O534" s="40">
        <f t="shared" si="40"/>
        <v>8966.6720000000005</v>
      </c>
      <c r="P534" s="36">
        <f t="shared" si="41"/>
        <v>22385.328000000001</v>
      </c>
    </row>
    <row r="535" spans="1:16" x14ac:dyDescent="0.25">
      <c r="A535" s="4" t="s">
        <v>435</v>
      </c>
      <c r="B535" s="1">
        <v>15875</v>
      </c>
      <c r="C535" s="5" t="s">
        <v>3</v>
      </c>
      <c r="D535" s="6">
        <v>51.588999999999999</v>
      </c>
      <c r="E535" s="47">
        <v>1278.8</v>
      </c>
      <c r="F535" s="46">
        <v>47.24</v>
      </c>
      <c r="G535" s="40">
        <f t="shared" si="43"/>
        <v>2437.0643599999999</v>
      </c>
      <c r="H535" s="50" t="s">
        <v>1222</v>
      </c>
      <c r="J535" s="40" t="s">
        <v>1221</v>
      </c>
      <c r="K535" s="40">
        <v>0.15</v>
      </c>
      <c r="L535" s="40">
        <v>0</v>
      </c>
      <c r="M535" s="40">
        <v>0.16</v>
      </c>
      <c r="N535" s="40">
        <f t="shared" si="39"/>
        <v>0.28600000000000003</v>
      </c>
      <c r="O535" s="40">
        <f t="shared" si="40"/>
        <v>697.00040696000008</v>
      </c>
      <c r="P535" s="36">
        <f t="shared" si="41"/>
        <v>1740.0639530399999</v>
      </c>
    </row>
    <row r="536" spans="1:16" x14ac:dyDescent="0.25">
      <c r="A536" s="4" t="s">
        <v>436</v>
      </c>
      <c r="B536" s="1">
        <v>14773</v>
      </c>
      <c r="C536" s="5" t="s">
        <v>3</v>
      </c>
      <c r="D536" s="6">
        <v>694.38099999999997</v>
      </c>
      <c r="E536" s="47">
        <v>29305.23</v>
      </c>
      <c r="F536" s="46">
        <v>56.5</v>
      </c>
      <c r="G536" s="40">
        <f t="shared" si="43"/>
        <v>39232.5265</v>
      </c>
      <c r="H536" s="50" t="s">
        <v>1224</v>
      </c>
      <c r="J536" s="40" t="s">
        <v>1221</v>
      </c>
      <c r="K536" s="40">
        <v>0.15</v>
      </c>
      <c r="L536" s="40">
        <v>0</v>
      </c>
      <c r="M536" s="40">
        <v>0.16</v>
      </c>
      <c r="N536" s="40">
        <f t="shared" si="39"/>
        <v>0.28600000000000003</v>
      </c>
      <c r="O536" s="40">
        <f t="shared" si="40"/>
        <v>11220.502579000002</v>
      </c>
      <c r="P536" s="36">
        <f t="shared" si="41"/>
        <v>28012.023921</v>
      </c>
    </row>
    <row r="537" spans="1:16" x14ac:dyDescent="0.25">
      <c r="A537" s="4" t="s">
        <v>437</v>
      </c>
      <c r="B537" s="1">
        <v>28243</v>
      </c>
      <c r="C537" s="5" t="s">
        <v>3</v>
      </c>
      <c r="D537" s="6">
        <v>361.3</v>
      </c>
      <c r="E537" s="47">
        <v>16252.38</v>
      </c>
      <c r="F537" s="46">
        <v>68.676000000000002</v>
      </c>
      <c r="G537" s="40">
        <f t="shared" si="43"/>
        <v>24812.638800000001</v>
      </c>
      <c r="H537" s="50" t="s">
        <v>1288</v>
      </c>
      <c r="J537" s="40" t="s">
        <v>1289</v>
      </c>
      <c r="K537" s="40">
        <v>0.15</v>
      </c>
      <c r="L537" s="40">
        <v>0</v>
      </c>
      <c r="M537" s="40">
        <v>0.16</v>
      </c>
      <c r="N537" s="40">
        <f t="shared" si="39"/>
        <v>0.28600000000000003</v>
      </c>
      <c r="O537" s="40">
        <f t="shared" si="40"/>
        <v>7096.4146968000014</v>
      </c>
      <c r="P537" s="36">
        <f t="shared" si="41"/>
        <v>17716.224103199998</v>
      </c>
    </row>
    <row r="538" spans="1:16" x14ac:dyDescent="0.25">
      <c r="A538" s="4" t="s">
        <v>438</v>
      </c>
      <c r="B538" s="1">
        <v>58958</v>
      </c>
      <c r="C538" s="5" t="s">
        <v>3</v>
      </c>
      <c r="D538" s="6">
        <v>263.83999999999997</v>
      </c>
      <c r="E538" s="47">
        <v>13259.08</v>
      </c>
      <c r="F538" s="46">
        <v>62.5</v>
      </c>
      <c r="G538" s="40">
        <f t="shared" si="43"/>
        <v>16490</v>
      </c>
      <c r="H538" s="50" t="s">
        <v>1287</v>
      </c>
      <c r="J538" s="40" t="s">
        <v>1289</v>
      </c>
      <c r="K538" s="40">
        <v>0.15</v>
      </c>
      <c r="L538" s="40">
        <v>0</v>
      </c>
      <c r="M538" s="40">
        <v>0.16</v>
      </c>
      <c r="N538" s="40">
        <f t="shared" si="39"/>
        <v>0.28600000000000003</v>
      </c>
      <c r="O538" s="40">
        <f t="shared" si="40"/>
        <v>4716.1400000000003</v>
      </c>
      <c r="P538" s="36">
        <f t="shared" si="41"/>
        <v>11773.86</v>
      </c>
    </row>
    <row r="539" spans="1:16" x14ac:dyDescent="0.25">
      <c r="A539" s="4" t="s">
        <v>439</v>
      </c>
      <c r="B539" s="1">
        <v>56783</v>
      </c>
      <c r="C539" s="5" t="s">
        <v>3</v>
      </c>
      <c r="D539" s="6">
        <v>557</v>
      </c>
      <c r="E539" s="47">
        <v>21319.54</v>
      </c>
      <c r="F539" s="46"/>
      <c r="G539" s="40" t="s">
        <v>954</v>
      </c>
      <c r="P539" s="36">
        <f t="shared" ref="P539:P549" si="44">E539</f>
        <v>21319.54</v>
      </c>
    </row>
    <row r="540" spans="1:16" x14ac:dyDescent="0.25">
      <c r="A540" s="4" t="s">
        <v>420</v>
      </c>
      <c r="B540" s="1">
        <v>32890</v>
      </c>
      <c r="C540" s="5" t="s">
        <v>3</v>
      </c>
      <c r="D540" s="6">
        <v>362.8</v>
      </c>
      <c r="E540" s="47">
        <v>17693.759999999998</v>
      </c>
      <c r="F540" s="46"/>
      <c r="G540" s="40" t="s">
        <v>954</v>
      </c>
      <c r="P540" s="36">
        <f t="shared" si="44"/>
        <v>17693.759999999998</v>
      </c>
    </row>
    <row r="541" spans="1:16" x14ac:dyDescent="0.25">
      <c r="A541" s="4" t="s">
        <v>440</v>
      </c>
      <c r="B541" s="1">
        <v>35183</v>
      </c>
      <c r="C541" s="5" t="s">
        <v>3</v>
      </c>
      <c r="D541" s="6">
        <v>716</v>
      </c>
      <c r="E541" s="47">
        <v>48458.19</v>
      </c>
      <c r="F541" s="46"/>
      <c r="G541" s="40" t="s">
        <v>954</v>
      </c>
      <c r="P541" s="36">
        <f t="shared" si="44"/>
        <v>48458.19</v>
      </c>
    </row>
    <row r="542" spans="1:16" ht="22.5" x14ac:dyDescent="0.25">
      <c r="A542" s="4" t="s">
        <v>441</v>
      </c>
      <c r="B542" s="1">
        <v>33653</v>
      </c>
      <c r="C542" s="5" t="s">
        <v>3</v>
      </c>
      <c r="D542" s="6">
        <v>189.72300000000001</v>
      </c>
      <c r="E542" s="47">
        <v>7476.37</v>
      </c>
      <c r="F542" s="46"/>
      <c r="G542" s="40" t="s">
        <v>954</v>
      </c>
      <c r="P542" s="36">
        <f t="shared" si="44"/>
        <v>7476.37</v>
      </c>
    </row>
    <row r="543" spans="1:16" ht="22.5" x14ac:dyDescent="0.25">
      <c r="A543" s="4" t="s">
        <v>442</v>
      </c>
      <c r="B543" s="1">
        <v>12187</v>
      </c>
      <c r="C543" s="5" t="s">
        <v>3</v>
      </c>
      <c r="D543" s="7">
        <v>1333.9670000000001</v>
      </c>
      <c r="E543" s="47">
        <v>55717.56</v>
      </c>
      <c r="F543" s="46"/>
      <c r="G543" s="40" t="s">
        <v>954</v>
      </c>
      <c r="P543" s="36">
        <f t="shared" si="44"/>
        <v>55717.56</v>
      </c>
    </row>
    <row r="544" spans="1:16" ht="22.5" x14ac:dyDescent="0.25">
      <c r="A544" s="4" t="s">
        <v>443</v>
      </c>
      <c r="B544" s="1">
        <v>24833</v>
      </c>
      <c r="C544" s="5" t="s">
        <v>3</v>
      </c>
      <c r="D544" s="7">
        <v>6398.4570000000003</v>
      </c>
      <c r="E544" s="47">
        <v>326429.75</v>
      </c>
      <c r="F544" s="46"/>
      <c r="G544" s="40" t="s">
        <v>954</v>
      </c>
      <c r="P544" s="36">
        <f t="shared" si="44"/>
        <v>326429.75</v>
      </c>
    </row>
    <row r="545" spans="1:16" ht="22.5" x14ac:dyDescent="0.25">
      <c r="A545" s="4" t="s">
        <v>444</v>
      </c>
      <c r="B545" s="1">
        <v>59595</v>
      </c>
      <c r="C545" s="5" t="s">
        <v>3</v>
      </c>
      <c r="D545" s="7">
        <v>4198.26</v>
      </c>
      <c r="E545" s="47">
        <v>186379.75</v>
      </c>
      <c r="F545" s="46"/>
      <c r="G545" s="40" t="s">
        <v>954</v>
      </c>
      <c r="P545" s="36">
        <f t="shared" si="44"/>
        <v>186379.75</v>
      </c>
    </row>
    <row r="546" spans="1:16" x14ac:dyDescent="0.25">
      <c r="A546" s="4" t="s">
        <v>445</v>
      </c>
      <c r="B546" s="1">
        <v>37558</v>
      </c>
      <c r="C546" s="5" t="s">
        <v>201</v>
      </c>
      <c r="D546" s="6">
        <v>134</v>
      </c>
      <c r="E546" s="47">
        <v>19025.28</v>
      </c>
      <c r="F546" s="46"/>
      <c r="G546" s="40" t="s">
        <v>954</v>
      </c>
      <c r="P546" s="36">
        <f t="shared" si="44"/>
        <v>19025.28</v>
      </c>
    </row>
    <row r="547" spans="1:16" x14ac:dyDescent="0.25">
      <c r="A547" s="4" t="s">
        <v>446</v>
      </c>
      <c r="B547" s="1">
        <v>61358</v>
      </c>
      <c r="C547" s="5" t="s">
        <v>201</v>
      </c>
      <c r="D547" s="6">
        <v>16</v>
      </c>
      <c r="E547" s="47">
        <v>2535.59</v>
      </c>
      <c r="F547" s="46"/>
      <c r="G547" s="40" t="s">
        <v>954</v>
      </c>
      <c r="P547" s="36">
        <f t="shared" si="44"/>
        <v>2535.59</v>
      </c>
    </row>
    <row r="548" spans="1:16" x14ac:dyDescent="0.25">
      <c r="A548" s="4" t="s">
        <v>447</v>
      </c>
      <c r="B548" s="1">
        <v>44392</v>
      </c>
      <c r="C548" s="5" t="s">
        <v>201</v>
      </c>
      <c r="D548" s="6">
        <v>181</v>
      </c>
      <c r="E548" s="47">
        <v>29387.75</v>
      </c>
      <c r="F548" s="46"/>
      <c r="G548" s="40" t="s">
        <v>954</v>
      </c>
      <c r="P548" s="36">
        <f t="shared" si="44"/>
        <v>29387.75</v>
      </c>
    </row>
    <row r="549" spans="1:16" x14ac:dyDescent="0.25">
      <c r="A549" s="4" t="s">
        <v>448</v>
      </c>
      <c r="B549" s="1">
        <v>35628</v>
      </c>
      <c r="C549" s="5" t="s">
        <v>201</v>
      </c>
      <c r="D549" s="6">
        <v>68</v>
      </c>
      <c r="E549" s="47">
        <v>10012.25</v>
      </c>
      <c r="F549" s="46"/>
      <c r="G549" s="40" t="s">
        <v>954</v>
      </c>
      <c r="P549" s="36">
        <f t="shared" si="44"/>
        <v>10012.25</v>
      </c>
    </row>
    <row r="550" spans="1:16" x14ac:dyDescent="0.25">
      <c r="A550" s="4" t="s">
        <v>350</v>
      </c>
      <c r="B550" s="1">
        <v>24395</v>
      </c>
      <c r="C550" s="5" t="s">
        <v>3</v>
      </c>
      <c r="D550" s="6">
        <v>74.88</v>
      </c>
      <c r="E550" s="47">
        <v>5945.98</v>
      </c>
      <c r="F550" s="48">
        <v>65</v>
      </c>
      <c r="G550" s="49">
        <f>D203*F550</f>
        <v>10361</v>
      </c>
      <c r="H550" s="50" t="s">
        <v>903</v>
      </c>
      <c r="J550" s="40" t="s">
        <v>1181</v>
      </c>
      <c r="K550" s="40">
        <v>0.15</v>
      </c>
      <c r="L550" s="40">
        <v>0</v>
      </c>
      <c r="M550" s="40">
        <v>0.16</v>
      </c>
      <c r="N550" s="40">
        <f t="shared" si="39"/>
        <v>0.28600000000000003</v>
      </c>
      <c r="O550" s="40">
        <f t="shared" si="40"/>
        <v>2963.2460000000005</v>
      </c>
      <c r="P550" s="36">
        <f t="shared" si="41"/>
        <v>7397.753999999999</v>
      </c>
    </row>
    <row r="551" spans="1:16" x14ac:dyDescent="0.25">
      <c r="A551" s="4" t="s">
        <v>449</v>
      </c>
      <c r="B551" s="1">
        <v>22944</v>
      </c>
      <c r="C551" s="5" t="s">
        <v>3</v>
      </c>
      <c r="D551" s="6">
        <v>195.61</v>
      </c>
      <c r="E551" s="47">
        <v>9199.5</v>
      </c>
      <c r="F551" s="46"/>
      <c r="G551" s="40" t="s">
        <v>954</v>
      </c>
      <c r="J551" s="40" t="s">
        <v>1181</v>
      </c>
      <c r="P551" s="36">
        <f>E551</f>
        <v>9199.5</v>
      </c>
    </row>
    <row r="552" spans="1:16" x14ac:dyDescent="0.25">
      <c r="A552" s="4" t="s">
        <v>450</v>
      </c>
      <c r="B552" s="1">
        <v>24823</v>
      </c>
      <c r="C552" s="5" t="s">
        <v>3</v>
      </c>
      <c r="D552" s="6">
        <v>105</v>
      </c>
      <c r="E552" s="47">
        <v>8408.9</v>
      </c>
      <c r="F552" s="48">
        <v>65</v>
      </c>
      <c r="G552" s="49">
        <f>D205*F552</f>
        <v>3302</v>
      </c>
      <c r="H552" s="50" t="s">
        <v>903</v>
      </c>
      <c r="J552" s="40" t="s">
        <v>1181</v>
      </c>
      <c r="K552" s="40">
        <v>0.15</v>
      </c>
      <c r="L552" s="40">
        <v>0</v>
      </c>
      <c r="M552" s="40">
        <v>0.16</v>
      </c>
      <c r="N552" s="40">
        <f t="shared" si="39"/>
        <v>0.28600000000000003</v>
      </c>
      <c r="O552" s="40">
        <f t="shared" si="40"/>
        <v>944.37200000000007</v>
      </c>
      <c r="P552" s="36">
        <f t="shared" si="41"/>
        <v>2357.6279999999997</v>
      </c>
    </row>
    <row r="553" spans="1:16" x14ac:dyDescent="0.25">
      <c r="A553" s="4" t="s">
        <v>451</v>
      </c>
      <c r="B553" s="1">
        <v>24184</v>
      </c>
      <c r="C553" s="5" t="s">
        <v>3</v>
      </c>
      <c r="D553" s="6">
        <v>181.99100000000001</v>
      </c>
      <c r="E553" s="47">
        <v>21885.19</v>
      </c>
      <c r="F553" s="48">
        <v>65</v>
      </c>
      <c r="G553" s="49">
        <f>D553*F553</f>
        <v>11829.415000000001</v>
      </c>
      <c r="H553" s="50" t="s">
        <v>903</v>
      </c>
      <c r="J553" s="40" t="s">
        <v>1181</v>
      </c>
      <c r="K553" s="40">
        <v>0.15</v>
      </c>
      <c r="L553" s="40">
        <v>0</v>
      </c>
      <c r="M553" s="40">
        <v>0.16</v>
      </c>
      <c r="N553" s="40">
        <f t="shared" si="39"/>
        <v>0.28600000000000003</v>
      </c>
      <c r="O553" s="40">
        <f t="shared" si="40"/>
        <v>3383.2126900000007</v>
      </c>
      <c r="P553" s="36">
        <f t="shared" si="41"/>
        <v>8446.2023100000006</v>
      </c>
    </row>
    <row r="554" spans="1:16" x14ac:dyDescent="0.25">
      <c r="A554" s="4" t="s">
        <v>205</v>
      </c>
      <c r="B554" s="1">
        <v>22940</v>
      </c>
      <c r="C554" s="5" t="s">
        <v>3</v>
      </c>
      <c r="D554" s="6">
        <v>64.186000000000007</v>
      </c>
      <c r="E554" s="47">
        <v>2939.72</v>
      </c>
      <c r="F554" s="46"/>
      <c r="G554" s="40" t="s">
        <v>954</v>
      </c>
      <c r="J554" s="40" t="s">
        <v>1181</v>
      </c>
      <c r="P554" s="36">
        <f>E554</f>
        <v>2939.72</v>
      </c>
    </row>
    <row r="555" spans="1:16" x14ac:dyDescent="0.25">
      <c r="A555" s="4" t="s">
        <v>100</v>
      </c>
      <c r="B555" s="1">
        <v>12069</v>
      </c>
      <c r="C555" s="5" t="s">
        <v>3</v>
      </c>
      <c r="D555" s="7">
        <v>1915.2</v>
      </c>
      <c r="E555" s="47">
        <v>105270.8</v>
      </c>
      <c r="F555" s="48">
        <v>65</v>
      </c>
      <c r="G555" s="49">
        <f>D555*F555</f>
        <v>124488</v>
      </c>
      <c r="H555" s="50" t="s">
        <v>903</v>
      </c>
      <c r="J555" s="40" t="s">
        <v>1181</v>
      </c>
      <c r="K555" s="40">
        <v>0.15</v>
      </c>
      <c r="L555" s="40">
        <v>0</v>
      </c>
      <c r="M555" s="40">
        <v>0.16</v>
      </c>
      <c r="N555" s="40">
        <f t="shared" si="39"/>
        <v>0.28600000000000003</v>
      </c>
      <c r="O555" s="40">
        <f t="shared" si="40"/>
        <v>35603.568000000007</v>
      </c>
      <c r="P555" s="36">
        <f t="shared" si="41"/>
        <v>88884.432000000001</v>
      </c>
    </row>
    <row r="556" spans="1:16" x14ac:dyDescent="0.25">
      <c r="A556" s="4" t="s">
        <v>452</v>
      </c>
      <c r="B556" s="1">
        <v>40634</v>
      </c>
      <c r="C556" s="5" t="s">
        <v>3</v>
      </c>
      <c r="D556" s="7">
        <v>2281</v>
      </c>
      <c r="E556" s="47">
        <v>52463</v>
      </c>
      <c r="F556" s="46"/>
      <c r="G556" s="40" t="s">
        <v>954</v>
      </c>
      <c r="J556" s="40" t="s">
        <v>1181</v>
      </c>
      <c r="P556" s="36">
        <f>E556</f>
        <v>52463</v>
      </c>
    </row>
    <row r="557" spans="1:16" x14ac:dyDescent="0.25">
      <c r="A557" s="4" t="s">
        <v>453</v>
      </c>
      <c r="B557" s="1">
        <v>335</v>
      </c>
      <c r="C557" s="5" t="s">
        <v>3</v>
      </c>
      <c r="D557" s="7">
        <v>3752.0189999999998</v>
      </c>
      <c r="E557" s="47">
        <v>119326.6</v>
      </c>
      <c r="F557" s="46"/>
      <c r="G557" s="40" t="s">
        <v>954</v>
      </c>
      <c r="J557" s="40" t="s">
        <v>1181</v>
      </c>
      <c r="P557" s="36">
        <f>E557</f>
        <v>119326.6</v>
      </c>
    </row>
    <row r="558" spans="1:16" x14ac:dyDescent="0.25">
      <c r="A558" s="4" t="s">
        <v>454</v>
      </c>
      <c r="B558" s="1">
        <v>29318</v>
      </c>
      <c r="C558" s="5" t="s">
        <v>3</v>
      </c>
      <c r="D558" s="6">
        <v>202</v>
      </c>
      <c r="E558" s="47">
        <v>6746.8</v>
      </c>
      <c r="F558" s="48">
        <v>65</v>
      </c>
      <c r="G558" s="49">
        <f>D558*F558</f>
        <v>13130</v>
      </c>
      <c r="H558" s="50" t="s">
        <v>903</v>
      </c>
      <c r="J558" s="40" t="s">
        <v>1181</v>
      </c>
      <c r="K558" s="40">
        <v>0.15</v>
      </c>
      <c r="L558" s="40">
        <v>0</v>
      </c>
      <c r="M558" s="40">
        <v>0.16</v>
      </c>
      <c r="N558" s="40">
        <f t="shared" si="39"/>
        <v>0.28600000000000003</v>
      </c>
      <c r="O558" s="40">
        <f t="shared" si="40"/>
        <v>3755.1800000000003</v>
      </c>
      <c r="P558" s="36">
        <f t="shared" si="41"/>
        <v>9374.82</v>
      </c>
    </row>
    <row r="559" spans="1:16" x14ac:dyDescent="0.25">
      <c r="A559" s="4" t="s">
        <v>455</v>
      </c>
      <c r="B559" s="1">
        <v>12072</v>
      </c>
      <c r="C559" s="5" t="s">
        <v>3</v>
      </c>
      <c r="D559" s="7">
        <v>7470</v>
      </c>
      <c r="E559" s="47">
        <v>249498</v>
      </c>
      <c r="F559" s="46"/>
      <c r="G559" s="40" t="s">
        <v>954</v>
      </c>
      <c r="J559" s="40" t="s">
        <v>1181</v>
      </c>
      <c r="P559" s="36">
        <f t="shared" ref="P559:P569" si="45">E559</f>
        <v>249498</v>
      </c>
    </row>
    <row r="560" spans="1:16" x14ac:dyDescent="0.25">
      <c r="A560" s="4" t="s">
        <v>456</v>
      </c>
      <c r="B560" s="1">
        <v>40659</v>
      </c>
      <c r="C560" s="5" t="s">
        <v>3</v>
      </c>
      <c r="D560" s="7">
        <v>3898.55</v>
      </c>
      <c r="E560" s="47">
        <v>169664.9</v>
      </c>
      <c r="F560" s="46"/>
      <c r="G560" s="40" t="s">
        <v>954</v>
      </c>
      <c r="J560" s="40" t="s">
        <v>1181</v>
      </c>
      <c r="P560" s="36">
        <f t="shared" si="45"/>
        <v>169664.9</v>
      </c>
    </row>
    <row r="561" spans="1:16" x14ac:dyDescent="0.25">
      <c r="A561" s="4" t="s">
        <v>457</v>
      </c>
      <c r="B561" s="1">
        <v>40638</v>
      </c>
      <c r="C561" s="5" t="s">
        <v>3</v>
      </c>
      <c r="D561" s="6">
        <v>839.89</v>
      </c>
      <c r="E561" s="47">
        <v>36552.01</v>
      </c>
      <c r="F561" s="46"/>
      <c r="G561" s="40" t="s">
        <v>954</v>
      </c>
      <c r="J561" s="40" t="s">
        <v>1181</v>
      </c>
      <c r="P561" s="36">
        <f t="shared" si="45"/>
        <v>36552.01</v>
      </c>
    </row>
    <row r="562" spans="1:16" ht="22.5" x14ac:dyDescent="0.25">
      <c r="A562" s="4" t="s">
        <v>458</v>
      </c>
      <c r="B562" s="1">
        <v>62800</v>
      </c>
      <c r="C562" s="5" t="s">
        <v>201</v>
      </c>
      <c r="D562" s="6">
        <v>1</v>
      </c>
      <c r="E562" s="47">
        <v>10320.040000000001</v>
      </c>
      <c r="F562" s="46"/>
      <c r="G562" s="40" t="s">
        <v>954</v>
      </c>
      <c r="P562" s="36">
        <f t="shared" si="45"/>
        <v>10320.040000000001</v>
      </c>
    </row>
    <row r="563" spans="1:16" ht="22.5" x14ac:dyDescent="0.25">
      <c r="A563" s="4" t="s">
        <v>459</v>
      </c>
      <c r="B563" s="1">
        <v>62803</v>
      </c>
      <c r="C563" s="5" t="s">
        <v>201</v>
      </c>
      <c r="D563" s="6">
        <v>2</v>
      </c>
      <c r="E563" s="47">
        <v>10297.459999999999</v>
      </c>
      <c r="F563" s="46"/>
      <c r="G563" s="40" t="s">
        <v>954</v>
      </c>
      <c r="P563" s="36">
        <f t="shared" si="45"/>
        <v>10297.459999999999</v>
      </c>
    </row>
    <row r="564" spans="1:16" ht="22.5" x14ac:dyDescent="0.25">
      <c r="A564" s="4" t="s">
        <v>460</v>
      </c>
      <c r="B564" s="1">
        <v>62804</v>
      </c>
      <c r="C564" s="5" t="s">
        <v>201</v>
      </c>
      <c r="D564" s="6">
        <v>28</v>
      </c>
      <c r="E564" s="47">
        <v>372371.86</v>
      </c>
      <c r="F564" s="46"/>
      <c r="G564" s="40" t="s">
        <v>954</v>
      </c>
      <c r="P564" s="36">
        <f t="shared" si="45"/>
        <v>372371.86</v>
      </c>
    </row>
    <row r="565" spans="1:16" ht="22.5" x14ac:dyDescent="0.25">
      <c r="A565" s="4" t="s">
        <v>461</v>
      </c>
      <c r="B565" s="1">
        <v>62799</v>
      </c>
      <c r="C565" s="5" t="s">
        <v>201</v>
      </c>
      <c r="D565" s="6">
        <v>1</v>
      </c>
      <c r="E565" s="47">
        <v>5995.86</v>
      </c>
      <c r="F565" s="46"/>
      <c r="G565" s="40" t="s">
        <v>954</v>
      </c>
      <c r="P565" s="36">
        <f t="shared" si="45"/>
        <v>5995.86</v>
      </c>
    </row>
    <row r="566" spans="1:16" ht="22.5" x14ac:dyDescent="0.25">
      <c r="A566" s="4" t="s">
        <v>462</v>
      </c>
      <c r="B566" s="1">
        <v>62802</v>
      </c>
      <c r="C566" s="5" t="s">
        <v>201</v>
      </c>
      <c r="D566" s="6">
        <v>11</v>
      </c>
      <c r="E566" s="47">
        <v>194894.09</v>
      </c>
      <c r="F566" s="46"/>
      <c r="G566" s="40" t="s">
        <v>954</v>
      </c>
      <c r="P566" s="36">
        <f t="shared" si="45"/>
        <v>194894.09</v>
      </c>
    </row>
    <row r="567" spans="1:16" ht="22.5" x14ac:dyDescent="0.25">
      <c r="A567" s="4" t="s">
        <v>463</v>
      </c>
      <c r="B567" s="1">
        <v>62801</v>
      </c>
      <c r="C567" s="5" t="s">
        <v>201</v>
      </c>
      <c r="D567" s="6">
        <v>3</v>
      </c>
      <c r="E567" s="47">
        <v>9996.16</v>
      </c>
      <c r="F567" s="46"/>
      <c r="G567" s="40" t="s">
        <v>954</v>
      </c>
      <c r="P567" s="36">
        <f t="shared" si="45"/>
        <v>9996.16</v>
      </c>
    </row>
    <row r="568" spans="1:16" x14ac:dyDescent="0.25">
      <c r="A568" s="4" t="s">
        <v>464</v>
      </c>
      <c r="B568" s="1">
        <v>35627</v>
      </c>
      <c r="C568" s="5" t="s">
        <v>3</v>
      </c>
      <c r="D568" s="6">
        <v>9</v>
      </c>
      <c r="E568" s="47">
        <v>652.82000000000005</v>
      </c>
      <c r="F568" s="46"/>
      <c r="G568" s="40" t="s">
        <v>954</v>
      </c>
      <c r="P568" s="36">
        <f t="shared" si="45"/>
        <v>652.82000000000005</v>
      </c>
    </row>
    <row r="569" spans="1:16" x14ac:dyDescent="0.25">
      <c r="A569" s="4" t="s">
        <v>465</v>
      </c>
      <c r="B569" s="1">
        <v>27526</v>
      </c>
      <c r="C569" s="5" t="s">
        <v>3</v>
      </c>
      <c r="D569" s="7">
        <v>2880.53</v>
      </c>
      <c r="E569" s="47">
        <v>555015.73</v>
      </c>
      <c r="F569" s="46"/>
      <c r="G569" s="40" t="s">
        <v>954</v>
      </c>
      <c r="P569" s="36">
        <f t="shared" si="45"/>
        <v>555015.73</v>
      </c>
    </row>
    <row r="570" spans="1:16" x14ac:dyDescent="0.25">
      <c r="A570" s="4" t="s">
        <v>466</v>
      </c>
      <c r="B570" s="1">
        <v>22211</v>
      </c>
      <c r="C570" s="5" t="s">
        <v>3</v>
      </c>
      <c r="D570" s="6">
        <v>23.263999999999999</v>
      </c>
      <c r="E570" s="47">
        <v>1106.03</v>
      </c>
      <c r="F570" s="46">
        <v>40.590000000000003</v>
      </c>
      <c r="G570" s="40">
        <f>D570*F570</f>
        <v>944.2857600000001</v>
      </c>
      <c r="H570" s="50" t="s">
        <v>1187</v>
      </c>
      <c r="J570" s="40" t="s">
        <v>1186</v>
      </c>
      <c r="K570" s="40">
        <v>0.15</v>
      </c>
      <c r="L570" s="40">
        <v>0</v>
      </c>
      <c r="M570" s="40">
        <v>0.16</v>
      </c>
      <c r="N570" s="40">
        <f t="shared" si="39"/>
        <v>0.28600000000000003</v>
      </c>
      <c r="O570" s="40">
        <f t="shared" si="40"/>
        <v>270.06572736000004</v>
      </c>
      <c r="P570" s="36">
        <f t="shared" si="41"/>
        <v>674.22003264</v>
      </c>
    </row>
    <row r="571" spans="1:16" x14ac:dyDescent="0.25">
      <c r="A571" s="4" t="s">
        <v>102</v>
      </c>
      <c r="B571" s="1">
        <v>323</v>
      </c>
      <c r="C571" s="5" t="s">
        <v>3</v>
      </c>
      <c r="D571" s="6">
        <v>105.94799999999999</v>
      </c>
      <c r="E571" s="47">
        <v>3141.63</v>
      </c>
      <c r="F571" s="46">
        <v>45.5</v>
      </c>
      <c r="G571" s="40">
        <f>F571*D571</f>
        <v>4820.634</v>
      </c>
      <c r="H571" s="50" t="s">
        <v>1055</v>
      </c>
      <c r="J571" s="40" t="s">
        <v>1225</v>
      </c>
      <c r="K571" s="40">
        <v>0.15</v>
      </c>
      <c r="L571" s="40">
        <v>0</v>
      </c>
      <c r="M571" s="40">
        <v>0.16</v>
      </c>
      <c r="N571" s="40">
        <f t="shared" si="39"/>
        <v>0.28600000000000003</v>
      </c>
      <c r="O571" s="40">
        <f t="shared" si="40"/>
        <v>1378.7013240000001</v>
      </c>
      <c r="P571" s="36">
        <f t="shared" si="41"/>
        <v>3441.9326759999999</v>
      </c>
    </row>
    <row r="572" spans="1:16" x14ac:dyDescent="0.25">
      <c r="A572" s="4" t="s">
        <v>103</v>
      </c>
      <c r="B572" s="1">
        <v>23955</v>
      </c>
      <c r="C572" s="5" t="s">
        <v>3</v>
      </c>
      <c r="D572" s="6">
        <v>162</v>
      </c>
      <c r="E572" s="47">
        <v>5806.21</v>
      </c>
      <c r="F572" s="46">
        <v>41.49</v>
      </c>
      <c r="G572" s="40">
        <f>F572*D572</f>
        <v>6721.38</v>
      </c>
      <c r="H572" s="50" t="s">
        <v>1191</v>
      </c>
      <c r="J572" s="40" t="s">
        <v>1186</v>
      </c>
      <c r="K572" s="40">
        <v>0.15</v>
      </c>
      <c r="L572" s="40">
        <v>0</v>
      </c>
      <c r="M572" s="40">
        <v>0.16</v>
      </c>
      <c r="N572" s="40">
        <f t="shared" si="39"/>
        <v>0.28600000000000003</v>
      </c>
      <c r="O572" s="40">
        <f t="shared" si="40"/>
        <v>1922.3146800000002</v>
      </c>
      <c r="P572" s="36">
        <f t="shared" si="41"/>
        <v>4799.0653199999997</v>
      </c>
    </row>
    <row r="573" spans="1:16" x14ac:dyDescent="0.25">
      <c r="A573" s="4" t="s">
        <v>467</v>
      </c>
      <c r="B573" s="1">
        <v>26990</v>
      </c>
      <c r="C573" s="5" t="s">
        <v>3</v>
      </c>
      <c r="D573" s="6">
        <v>300</v>
      </c>
      <c r="E573" s="47">
        <v>8822.0300000000007</v>
      </c>
      <c r="F573" s="46">
        <v>69.171999999999997</v>
      </c>
      <c r="G573" s="40">
        <f>F573*D573</f>
        <v>20751.599999999999</v>
      </c>
      <c r="H573" s="50" t="s">
        <v>1189</v>
      </c>
      <c r="J573" s="40" t="s">
        <v>1186</v>
      </c>
      <c r="K573" s="40">
        <v>0.15</v>
      </c>
      <c r="L573" s="40">
        <v>0</v>
      </c>
      <c r="M573" s="40">
        <v>0.16</v>
      </c>
      <c r="N573" s="40">
        <f t="shared" si="39"/>
        <v>0.28600000000000003</v>
      </c>
      <c r="O573" s="40">
        <f t="shared" si="40"/>
        <v>5934.9576000000006</v>
      </c>
      <c r="P573" s="36">
        <f t="shared" si="41"/>
        <v>14816.642399999997</v>
      </c>
    </row>
    <row r="574" spans="1:16" x14ac:dyDescent="0.25">
      <c r="A574" s="4" t="s">
        <v>468</v>
      </c>
      <c r="B574" s="1">
        <v>22981</v>
      </c>
      <c r="C574" s="5" t="s">
        <v>3</v>
      </c>
      <c r="D574" s="6">
        <v>34.158000000000001</v>
      </c>
      <c r="E574" s="47">
        <v>916.13</v>
      </c>
      <c r="F574" s="46"/>
      <c r="G574" s="40" t="s">
        <v>954</v>
      </c>
      <c r="J574" s="40" t="s">
        <v>1186</v>
      </c>
      <c r="P574" s="36">
        <f>E574</f>
        <v>916.13</v>
      </c>
    </row>
    <row r="575" spans="1:16" x14ac:dyDescent="0.25">
      <c r="A575" s="4" t="s">
        <v>105</v>
      </c>
      <c r="B575" s="1">
        <v>25557</v>
      </c>
      <c r="C575" s="5" t="s">
        <v>3</v>
      </c>
      <c r="D575" s="6">
        <v>164.28399999999999</v>
      </c>
      <c r="E575" s="47">
        <v>6294.09</v>
      </c>
      <c r="F575" s="46">
        <v>42.307000000000002</v>
      </c>
      <c r="G575" s="40">
        <f t="shared" ref="G575:G582" si="46">F575*D575</f>
        <v>6950.3631880000003</v>
      </c>
      <c r="H575" s="50" t="s">
        <v>1192</v>
      </c>
      <c r="J575" s="40" t="s">
        <v>1186</v>
      </c>
      <c r="K575" s="40">
        <v>0.15</v>
      </c>
      <c r="L575" s="40">
        <v>0</v>
      </c>
      <c r="M575" s="40">
        <v>0.16</v>
      </c>
      <c r="N575" s="40">
        <f t="shared" si="39"/>
        <v>0.28600000000000003</v>
      </c>
      <c r="O575" s="40">
        <f t="shared" si="40"/>
        <v>1987.8038717680004</v>
      </c>
      <c r="P575" s="36">
        <f t="shared" si="41"/>
        <v>4962.5593162320001</v>
      </c>
    </row>
    <row r="576" spans="1:16" x14ac:dyDescent="0.25">
      <c r="A576" s="4" t="s">
        <v>469</v>
      </c>
      <c r="B576" s="1">
        <v>25558</v>
      </c>
      <c r="C576" s="5" t="s">
        <v>3</v>
      </c>
      <c r="D576" s="6">
        <v>182.161</v>
      </c>
      <c r="E576" s="47">
        <v>7440.48</v>
      </c>
      <c r="F576" s="46">
        <v>42.546999999999997</v>
      </c>
      <c r="G576" s="40">
        <f t="shared" si="46"/>
        <v>7750.4040669999995</v>
      </c>
      <c r="H576" s="50" t="s">
        <v>1193</v>
      </c>
      <c r="J576" s="40" t="s">
        <v>1186</v>
      </c>
      <c r="K576" s="40">
        <v>0.15</v>
      </c>
      <c r="L576" s="40">
        <v>0</v>
      </c>
      <c r="M576" s="40">
        <v>0.16</v>
      </c>
      <c r="N576" s="40">
        <f t="shared" si="39"/>
        <v>0.28600000000000003</v>
      </c>
      <c r="O576" s="40">
        <f t="shared" si="40"/>
        <v>2216.6155631619999</v>
      </c>
      <c r="P576" s="36">
        <f t="shared" si="41"/>
        <v>5533.7885038379991</v>
      </c>
    </row>
    <row r="577" spans="1:16" x14ac:dyDescent="0.25">
      <c r="A577" s="4" t="s">
        <v>359</v>
      </c>
      <c r="B577" s="1">
        <v>13499</v>
      </c>
      <c r="C577" s="5" t="s">
        <v>3</v>
      </c>
      <c r="D577" s="6">
        <v>2.09</v>
      </c>
      <c r="E577" s="47">
        <v>54.82</v>
      </c>
      <c r="F577" s="46">
        <v>43.49</v>
      </c>
      <c r="G577" s="40">
        <f t="shared" si="46"/>
        <v>90.894099999999995</v>
      </c>
      <c r="H577" s="50" t="s">
        <v>1195</v>
      </c>
      <c r="J577" s="40" t="s">
        <v>1186</v>
      </c>
      <c r="K577" s="40">
        <v>0.15</v>
      </c>
      <c r="L577" s="40">
        <v>0</v>
      </c>
      <c r="M577" s="40">
        <v>0.16</v>
      </c>
      <c r="N577" s="40">
        <f t="shared" si="39"/>
        <v>0.28600000000000003</v>
      </c>
      <c r="O577" s="40">
        <f t="shared" si="40"/>
        <v>25.995712600000001</v>
      </c>
      <c r="P577" s="36">
        <f t="shared" si="41"/>
        <v>64.89838739999999</v>
      </c>
    </row>
    <row r="578" spans="1:16" x14ac:dyDescent="0.25">
      <c r="A578" s="4" t="s">
        <v>311</v>
      </c>
      <c r="B578" s="1">
        <v>13532</v>
      </c>
      <c r="C578" s="5" t="s">
        <v>3</v>
      </c>
      <c r="D578" s="6">
        <v>72.013999999999996</v>
      </c>
      <c r="E578" s="47">
        <v>1780.05</v>
      </c>
      <c r="F578" s="46">
        <v>41.707000000000001</v>
      </c>
      <c r="G578" s="40">
        <f t="shared" si="46"/>
        <v>3003.4878979999999</v>
      </c>
      <c r="H578" s="50" t="s">
        <v>1196</v>
      </c>
      <c r="J578" s="40" t="s">
        <v>1186</v>
      </c>
      <c r="K578" s="40">
        <v>0.15</v>
      </c>
      <c r="L578" s="40">
        <v>0</v>
      </c>
      <c r="M578" s="40">
        <v>0.16</v>
      </c>
      <c r="N578" s="40">
        <f t="shared" si="39"/>
        <v>0.28600000000000003</v>
      </c>
      <c r="O578" s="40">
        <f t="shared" si="40"/>
        <v>858.99753882800007</v>
      </c>
      <c r="P578" s="36">
        <f t="shared" si="41"/>
        <v>2144.4903591719999</v>
      </c>
    </row>
    <row r="579" spans="1:16" x14ac:dyDescent="0.25">
      <c r="A579" s="4" t="s">
        <v>470</v>
      </c>
      <c r="B579" s="1">
        <v>27190</v>
      </c>
      <c r="C579" s="5" t="s">
        <v>3</v>
      </c>
      <c r="D579" s="6">
        <v>0.56999999999999995</v>
      </c>
      <c r="E579" s="47">
        <v>23.38</v>
      </c>
      <c r="F579" s="46">
        <v>42.49</v>
      </c>
      <c r="G579" s="40">
        <f t="shared" si="46"/>
        <v>24.2193</v>
      </c>
      <c r="H579" s="50" t="s">
        <v>1197</v>
      </c>
      <c r="J579" s="40" t="s">
        <v>1186</v>
      </c>
      <c r="K579" s="40">
        <v>0.15</v>
      </c>
      <c r="L579" s="40">
        <v>0</v>
      </c>
      <c r="M579" s="40">
        <v>0.16</v>
      </c>
      <c r="N579" s="40">
        <f t="shared" si="39"/>
        <v>0.28600000000000003</v>
      </c>
      <c r="O579" s="40">
        <f t="shared" si="40"/>
        <v>6.9267198000000008</v>
      </c>
      <c r="P579" s="36">
        <f t="shared" si="41"/>
        <v>17.2925802</v>
      </c>
    </row>
    <row r="580" spans="1:16" x14ac:dyDescent="0.25">
      <c r="A580" s="4" t="s">
        <v>108</v>
      </c>
      <c r="B580" s="1">
        <v>36702</v>
      </c>
      <c r="C580" s="5" t="s">
        <v>3</v>
      </c>
      <c r="D580" s="6">
        <v>100.8</v>
      </c>
      <c r="E580" s="47">
        <v>3195.68</v>
      </c>
      <c r="F580" s="46">
        <v>45.7</v>
      </c>
      <c r="G580" s="40">
        <f t="shared" si="46"/>
        <v>4606.5600000000004</v>
      </c>
      <c r="H580" s="50" t="s">
        <v>1057</v>
      </c>
      <c r="J580" s="40" t="s">
        <v>1186</v>
      </c>
      <c r="K580" s="40">
        <v>0.15</v>
      </c>
      <c r="L580" s="40">
        <v>0</v>
      </c>
      <c r="M580" s="40">
        <v>0.16</v>
      </c>
      <c r="N580" s="40">
        <f t="shared" ref="N580:N632" si="47">1-((1-K580)*(1-L580)*(1-M580))</f>
        <v>0.28600000000000003</v>
      </c>
      <c r="O580" s="40">
        <f t="shared" ref="O580:O632" si="48">G580*N580</f>
        <v>1317.4761600000002</v>
      </c>
      <c r="P580" s="36">
        <f t="shared" si="41"/>
        <v>3289.0838400000002</v>
      </c>
    </row>
    <row r="581" spans="1:16" x14ac:dyDescent="0.25">
      <c r="A581" s="4" t="s">
        <v>471</v>
      </c>
      <c r="B581" s="1">
        <v>23007</v>
      </c>
      <c r="C581" s="5" t="s">
        <v>3</v>
      </c>
      <c r="D581" s="6">
        <v>296.14299999999997</v>
      </c>
      <c r="E581" s="47">
        <v>11867.16</v>
      </c>
      <c r="F581" s="46">
        <v>40.799999999999997</v>
      </c>
      <c r="G581" s="40">
        <f t="shared" si="46"/>
        <v>12082.634399999997</v>
      </c>
      <c r="H581" s="50" t="s">
        <v>1198</v>
      </c>
      <c r="J581" s="40" t="s">
        <v>1186</v>
      </c>
      <c r="K581" s="40">
        <v>0.15</v>
      </c>
      <c r="L581" s="40">
        <v>0</v>
      </c>
      <c r="M581" s="40">
        <v>0.16</v>
      </c>
      <c r="N581" s="40">
        <f t="shared" si="47"/>
        <v>0.28600000000000003</v>
      </c>
      <c r="O581" s="40">
        <f t="shared" si="48"/>
        <v>3455.6334383999997</v>
      </c>
      <c r="P581" s="36">
        <f t="shared" ref="P581:P632" si="49">G581-O581</f>
        <v>8627.000961599997</v>
      </c>
    </row>
    <row r="582" spans="1:16" x14ac:dyDescent="0.25">
      <c r="A582" s="4" t="s">
        <v>472</v>
      </c>
      <c r="B582" s="1">
        <v>25374</v>
      </c>
      <c r="C582" s="5" t="s">
        <v>3</v>
      </c>
      <c r="D582" s="6">
        <v>27.984000000000002</v>
      </c>
      <c r="E582" s="47">
        <v>724.5</v>
      </c>
      <c r="F582" s="46">
        <v>42.366999999999997</v>
      </c>
      <c r="G582" s="40">
        <f t="shared" si="46"/>
        <v>1185.5981280000001</v>
      </c>
      <c r="H582" s="50" t="s">
        <v>1226</v>
      </c>
      <c r="J582" s="40" t="s">
        <v>1225</v>
      </c>
      <c r="K582" s="40">
        <v>0.15</v>
      </c>
      <c r="L582" s="40">
        <v>0</v>
      </c>
      <c r="M582" s="40">
        <v>0.16</v>
      </c>
      <c r="N582" s="40">
        <f t="shared" si="47"/>
        <v>0.28600000000000003</v>
      </c>
      <c r="O582" s="40">
        <f t="shared" si="48"/>
        <v>339.08106460800008</v>
      </c>
      <c r="P582" s="36">
        <f t="shared" si="49"/>
        <v>846.51706339199995</v>
      </c>
    </row>
    <row r="583" spans="1:16" x14ac:dyDescent="0.25">
      <c r="A583" s="4" t="s">
        <v>63</v>
      </c>
      <c r="B583" s="1">
        <v>27956</v>
      </c>
      <c r="C583" s="5" t="s">
        <v>3</v>
      </c>
      <c r="D583" s="6">
        <v>230.87899999999999</v>
      </c>
      <c r="E583" s="47">
        <v>7237.68</v>
      </c>
      <c r="F583" s="48">
        <v>48.18</v>
      </c>
      <c r="G583" s="49">
        <f>D583*F583</f>
        <v>11123.75022</v>
      </c>
      <c r="H583" s="50" t="s">
        <v>904</v>
      </c>
      <c r="J583" s="40" t="s">
        <v>1186</v>
      </c>
      <c r="K583" s="40">
        <v>0.15</v>
      </c>
      <c r="L583" s="40">
        <v>0</v>
      </c>
      <c r="M583" s="40">
        <v>0.16</v>
      </c>
      <c r="N583" s="40">
        <f t="shared" si="47"/>
        <v>0.28600000000000003</v>
      </c>
      <c r="O583" s="40">
        <f t="shared" si="48"/>
        <v>3181.3925629200003</v>
      </c>
      <c r="P583" s="36">
        <f t="shared" si="49"/>
        <v>7942.3576570799996</v>
      </c>
    </row>
    <row r="584" spans="1:16" x14ac:dyDescent="0.25">
      <c r="A584" s="4" t="s">
        <v>64</v>
      </c>
      <c r="B584" s="1">
        <v>23409</v>
      </c>
      <c r="C584" s="5" t="s">
        <v>3</v>
      </c>
      <c r="D584" s="7">
        <v>1612.279</v>
      </c>
      <c r="E584" s="47">
        <v>66016.460000000006</v>
      </c>
      <c r="F584" s="48">
        <v>48.18</v>
      </c>
      <c r="G584" s="49">
        <f>D584*F584</f>
        <v>77679.602220000001</v>
      </c>
      <c r="H584" s="50" t="s">
        <v>904</v>
      </c>
      <c r="J584" s="40" t="s">
        <v>1186</v>
      </c>
      <c r="K584" s="40">
        <v>0.15</v>
      </c>
      <c r="L584" s="40">
        <v>0</v>
      </c>
      <c r="M584" s="40">
        <v>0.16</v>
      </c>
      <c r="N584" s="40">
        <f t="shared" si="47"/>
        <v>0.28600000000000003</v>
      </c>
      <c r="O584" s="40">
        <f t="shared" si="48"/>
        <v>22216.366234920002</v>
      </c>
      <c r="P584" s="36">
        <f t="shared" si="49"/>
        <v>55463.235985079998</v>
      </c>
    </row>
    <row r="585" spans="1:16" x14ac:dyDescent="0.25">
      <c r="A585" s="4" t="s">
        <v>57</v>
      </c>
      <c r="B585" s="1">
        <v>29200</v>
      </c>
      <c r="C585" s="5" t="s">
        <v>3</v>
      </c>
      <c r="D585" s="6">
        <v>709.54200000000003</v>
      </c>
      <c r="E585" s="47">
        <v>22890.94</v>
      </c>
      <c r="F585" s="46">
        <v>48.18</v>
      </c>
      <c r="G585" s="49">
        <f>D585*F585</f>
        <v>34185.733560000001</v>
      </c>
      <c r="H585" s="50" t="s">
        <v>904</v>
      </c>
      <c r="J585" s="40" t="s">
        <v>1186</v>
      </c>
      <c r="K585" s="40">
        <v>0.15</v>
      </c>
      <c r="L585" s="40">
        <v>0</v>
      </c>
      <c r="M585" s="40">
        <v>0.16</v>
      </c>
      <c r="N585" s="40">
        <f t="shared" si="47"/>
        <v>0.28600000000000003</v>
      </c>
      <c r="O585" s="40">
        <f t="shared" si="48"/>
        <v>9777.1197981600017</v>
      </c>
      <c r="P585" s="36">
        <f t="shared" si="49"/>
        <v>24408.613761839999</v>
      </c>
    </row>
    <row r="586" spans="1:16" x14ac:dyDescent="0.25">
      <c r="A586" s="4" t="s">
        <v>473</v>
      </c>
      <c r="B586" s="1">
        <v>22340</v>
      </c>
      <c r="C586" s="5" t="s">
        <v>3</v>
      </c>
      <c r="D586" s="6">
        <v>42</v>
      </c>
      <c r="E586" s="47">
        <v>1548.3</v>
      </c>
      <c r="F586" s="46"/>
      <c r="G586" s="40" t="s">
        <v>954</v>
      </c>
      <c r="P586" s="36">
        <f t="shared" ref="P586:P601" si="50">E586</f>
        <v>1548.3</v>
      </c>
    </row>
    <row r="587" spans="1:16" x14ac:dyDescent="0.25">
      <c r="A587" s="4" t="s">
        <v>474</v>
      </c>
      <c r="B587" s="1">
        <v>57845</v>
      </c>
      <c r="C587" s="5" t="s">
        <v>201</v>
      </c>
      <c r="D587" s="6">
        <v>18</v>
      </c>
      <c r="E587" s="47">
        <v>22091.49</v>
      </c>
      <c r="F587" s="46"/>
      <c r="G587" s="40" t="s">
        <v>954</v>
      </c>
      <c r="P587" s="36">
        <f t="shared" si="50"/>
        <v>22091.49</v>
      </c>
    </row>
    <row r="588" spans="1:16" x14ac:dyDescent="0.25">
      <c r="A588" s="4" t="s">
        <v>109</v>
      </c>
      <c r="B588" s="1">
        <v>34444</v>
      </c>
      <c r="C588" s="5" t="s">
        <v>3</v>
      </c>
      <c r="D588" s="6">
        <v>107.636</v>
      </c>
      <c r="E588" s="47">
        <v>5719.91</v>
      </c>
      <c r="F588" s="46"/>
      <c r="G588" s="40" t="s">
        <v>954</v>
      </c>
      <c r="P588" s="36">
        <f t="shared" si="50"/>
        <v>5719.91</v>
      </c>
    </row>
    <row r="589" spans="1:16" x14ac:dyDescent="0.25">
      <c r="A589" s="4" t="s">
        <v>360</v>
      </c>
      <c r="B589" s="1">
        <v>33984</v>
      </c>
      <c r="C589" s="5" t="s">
        <v>3</v>
      </c>
      <c r="D589" s="7">
        <v>1172.444</v>
      </c>
      <c r="E589" s="47">
        <v>127294.35</v>
      </c>
      <c r="F589" s="46"/>
      <c r="G589" s="40" t="s">
        <v>954</v>
      </c>
      <c r="P589" s="36">
        <f t="shared" si="50"/>
        <v>127294.35</v>
      </c>
    </row>
    <row r="590" spans="1:16" x14ac:dyDescent="0.25">
      <c r="A590" s="4" t="s">
        <v>475</v>
      </c>
      <c r="B590" s="1">
        <v>33749</v>
      </c>
      <c r="C590" s="5" t="s">
        <v>3</v>
      </c>
      <c r="D590" s="7">
        <v>1681.0809999999999</v>
      </c>
      <c r="E590" s="47">
        <v>219231.76</v>
      </c>
      <c r="F590" s="46"/>
      <c r="G590" s="40" t="s">
        <v>954</v>
      </c>
      <c r="P590" s="36">
        <f t="shared" si="50"/>
        <v>219231.76</v>
      </c>
    </row>
    <row r="591" spans="1:16" x14ac:dyDescent="0.25">
      <c r="A591" s="4" t="s">
        <v>476</v>
      </c>
      <c r="B591" s="1">
        <v>46932</v>
      </c>
      <c r="C591" s="5" t="s">
        <v>3</v>
      </c>
      <c r="D591" s="7">
        <v>2188.5639999999999</v>
      </c>
      <c r="E591" s="47">
        <v>396073.81</v>
      </c>
      <c r="F591" s="46"/>
      <c r="G591" s="40" t="s">
        <v>954</v>
      </c>
      <c r="P591" s="36">
        <f t="shared" si="50"/>
        <v>396073.81</v>
      </c>
    </row>
    <row r="592" spans="1:16" x14ac:dyDescent="0.25">
      <c r="A592" s="4" t="s">
        <v>477</v>
      </c>
      <c r="B592" s="1">
        <v>39281</v>
      </c>
      <c r="C592" s="5" t="s">
        <v>3</v>
      </c>
      <c r="D592" s="7">
        <v>4095.93</v>
      </c>
      <c r="E592" s="47">
        <v>537838.65</v>
      </c>
      <c r="F592" s="46"/>
      <c r="G592" s="40" t="s">
        <v>954</v>
      </c>
      <c r="P592" s="36">
        <f t="shared" si="50"/>
        <v>537838.65</v>
      </c>
    </row>
    <row r="593" spans="1:16" x14ac:dyDescent="0.25">
      <c r="A593" s="4" t="s">
        <v>478</v>
      </c>
      <c r="B593" s="1">
        <v>46933</v>
      </c>
      <c r="C593" s="5" t="s">
        <v>3</v>
      </c>
      <c r="D593" s="6">
        <v>585.34799999999996</v>
      </c>
      <c r="E593" s="47">
        <v>128592.96000000001</v>
      </c>
      <c r="F593" s="46"/>
      <c r="G593" s="40" t="s">
        <v>954</v>
      </c>
      <c r="P593" s="36">
        <f t="shared" si="50"/>
        <v>128592.96000000001</v>
      </c>
    </row>
    <row r="594" spans="1:16" x14ac:dyDescent="0.25">
      <c r="A594" s="4" t="s">
        <v>479</v>
      </c>
      <c r="B594" s="1">
        <v>34105</v>
      </c>
      <c r="C594" s="5" t="s">
        <v>3</v>
      </c>
      <c r="D594" s="7">
        <v>1858.963</v>
      </c>
      <c r="E594" s="47">
        <v>192087.44</v>
      </c>
      <c r="F594" s="46"/>
      <c r="G594" s="40" t="s">
        <v>954</v>
      </c>
      <c r="P594" s="36">
        <f t="shared" si="50"/>
        <v>192087.44</v>
      </c>
    </row>
    <row r="595" spans="1:16" x14ac:dyDescent="0.25">
      <c r="A595" s="4" t="s">
        <v>480</v>
      </c>
      <c r="B595" s="1">
        <v>49026</v>
      </c>
      <c r="C595" s="5" t="s">
        <v>3</v>
      </c>
      <c r="D595" s="6">
        <v>811.24</v>
      </c>
      <c r="E595" s="47">
        <v>121148.71</v>
      </c>
      <c r="F595" s="46"/>
      <c r="G595" s="40" t="s">
        <v>954</v>
      </c>
      <c r="P595" s="36">
        <f t="shared" si="50"/>
        <v>121148.71</v>
      </c>
    </row>
    <row r="596" spans="1:16" x14ac:dyDescent="0.25">
      <c r="A596" s="4" t="s">
        <v>481</v>
      </c>
      <c r="B596" s="1">
        <v>35671</v>
      </c>
      <c r="C596" s="5" t="s">
        <v>3</v>
      </c>
      <c r="D596" s="7">
        <v>2090.4</v>
      </c>
      <c r="E596" s="47">
        <v>259461.7</v>
      </c>
      <c r="F596" s="46"/>
      <c r="G596" s="40" t="s">
        <v>954</v>
      </c>
      <c r="P596" s="36">
        <f t="shared" si="50"/>
        <v>259461.7</v>
      </c>
    </row>
    <row r="597" spans="1:16" x14ac:dyDescent="0.25">
      <c r="A597" s="4" t="s">
        <v>482</v>
      </c>
      <c r="B597" s="1">
        <v>33306</v>
      </c>
      <c r="C597" s="5" t="s">
        <v>3</v>
      </c>
      <c r="D597" s="7">
        <v>2435.23</v>
      </c>
      <c r="E597" s="47">
        <v>334331.53000000003</v>
      </c>
      <c r="F597" s="46"/>
      <c r="G597" s="40" t="s">
        <v>954</v>
      </c>
      <c r="P597" s="36">
        <f t="shared" si="50"/>
        <v>334331.53000000003</v>
      </c>
    </row>
    <row r="598" spans="1:16" x14ac:dyDescent="0.25">
      <c r="A598" s="4" t="s">
        <v>375</v>
      </c>
      <c r="B598" s="1">
        <v>34101</v>
      </c>
      <c r="C598" s="5" t="s">
        <v>3</v>
      </c>
      <c r="D598" s="6">
        <v>50</v>
      </c>
      <c r="E598" s="47">
        <v>5135.87</v>
      </c>
      <c r="F598" s="46"/>
      <c r="G598" s="40" t="s">
        <v>954</v>
      </c>
      <c r="P598" s="36">
        <f t="shared" si="50"/>
        <v>5135.87</v>
      </c>
    </row>
    <row r="599" spans="1:16" ht="22.5" x14ac:dyDescent="0.25">
      <c r="A599" s="4" t="s">
        <v>483</v>
      </c>
      <c r="B599" s="1">
        <v>46930</v>
      </c>
      <c r="C599" s="5" t="s">
        <v>3</v>
      </c>
      <c r="D599" s="7">
        <v>1141.9000000000001</v>
      </c>
      <c r="E599" s="47">
        <v>122183.3</v>
      </c>
      <c r="F599" s="46"/>
      <c r="G599" s="40" t="s">
        <v>954</v>
      </c>
      <c r="P599" s="36">
        <f t="shared" si="50"/>
        <v>122183.3</v>
      </c>
    </row>
    <row r="600" spans="1:16" ht="22.5" x14ac:dyDescent="0.25">
      <c r="A600" s="4" t="s">
        <v>382</v>
      </c>
      <c r="B600" s="1">
        <v>20732</v>
      </c>
      <c r="C600" s="5" t="s">
        <v>3</v>
      </c>
      <c r="D600" s="7">
        <v>1409.14</v>
      </c>
      <c r="E600" s="47">
        <v>108798.38</v>
      </c>
      <c r="F600" s="46"/>
      <c r="G600" s="40" t="s">
        <v>954</v>
      </c>
      <c r="P600" s="36">
        <f t="shared" si="50"/>
        <v>108798.38</v>
      </c>
    </row>
    <row r="601" spans="1:16" ht="22.5" x14ac:dyDescent="0.25">
      <c r="A601" s="4" t="s">
        <v>484</v>
      </c>
      <c r="B601" s="1">
        <v>14069</v>
      </c>
      <c r="C601" s="5" t="s">
        <v>3</v>
      </c>
      <c r="D601" s="7">
        <v>4410.8879999999999</v>
      </c>
      <c r="E601" s="47">
        <v>265300.49</v>
      </c>
      <c r="F601" s="46"/>
      <c r="G601" s="40" t="s">
        <v>954</v>
      </c>
      <c r="P601" s="36">
        <f t="shared" si="50"/>
        <v>265300.49</v>
      </c>
    </row>
    <row r="602" spans="1:16" x14ac:dyDescent="0.25">
      <c r="A602" s="4" t="s">
        <v>85</v>
      </c>
      <c r="B602" s="1">
        <v>23656</v>
      </c>
      <c r="C602" s="5" t="s">
        <v>3</v>
      </c>
      <c r="D602" s="7">
        <v>2800</v>
      </c>
      <c r="E602" s="47">
        <v>125780.68</v>
      </c>
      <c r="F602" s="46">
        <v>67.515000000000001</v>
      </c>
      <c r="G602" s="40">
        <f>F602*D602</f>
        <v>189042</v>
      </c>
      <c r="H602" s="50" t="s">
        <v>961</v>
      </c>
      <c r="J602" s="40" t="s">
        <v>1208</v>
      </c>
      <c r="K602" s="40">
        <v>0.15</v>
      </c>
      <c r="L602" s="40">
        <v>0</v>
      </c>
      <c r="M602" s="40">
        <v>0.16</v>
      </c>
      <c r="N602" s="40">
        <f t="shared" si="47"/>
        <v>0.28600000000000003</v>
      </c>
      <c r="O602" s="40">
        <f t="shared" si="48"/>
        <v>54066.012000000002</v>
      </c>
      <c r="P602" s="36">
        <f t="shared" si="49"/>
        <v>134975.98800000001</v>
      </c>
    </row>
    <row r="603" spans="1:16" x14ac:dyDescent="0.25">
      <c r="A603" s="4" t="s">
        <v>164</v>
      </c>
      <c r="B603" s="1">
        <v>32851</v>
      </c>
      <c r="C603" s="5" t="s">
        <v>3</v>
      </c>
      <c r="D603" s="7">
        <v>1693.519</v>
      </c>
      <c r="E603" s="47">
        <v>63750.95</v>
      </c>
      <c r="F603" s="46">
        <v>78</v>
      </c>
      <c r="G603" s="40">
        <f>F603*D603</f>
        <v>132094.48199999999</v>
      </c>
      <c r="H603" s="50" t="s">
        <v>963</v>
      </c>
      <c r="J603" s="40" t="s">
        <v>1208</v>
      </c>
      <c r="K603" s="40">
        <v>0.15</v>
      </c>
      <c r="L603" s="40">
        <v>0</v>
      </c>
      <c r="M603" s="40">
        <v>0.16</v>
      </c>
      <c r="N603" s="40">
        <f t="shared" si="47"/>
        <v>0.28600000000000003</v>
      </c>
      <c r="O603" s="40">
        <f t="shared" si="48"/>
        <v>37779.021851999998</v>
      </c>
      <c r="P603" s="36">
        <f t="shared" si="49"/>
        <v>94315.460147999984</v>
      </c>
    </row>
    <row r="604" spans="1:16" x14ac:dyDescent="0.25">
      <c r="A604" s="4" t="s">
        <v>432</v>
      </c>
      <c r="B604" s="1">
        <v>12217</v>
      </c>
      <c r="C604" s="5" t="s">
        <v>3</v>
      </c>
      <c r="D604" s="6">
        <v>497.7</v>
      </c>
      <c r="E604" s="47">
        <v>28046.42</v>
      </c>
      <c r="F604" s="46">
        <v>75.2</v>
      </c>
      <c r="G604" s="40">
        <f>F604*D604</f>
        <v>37427.040000000001</v>
      </c>
      <c r="H604" s="50" t="s">
        <v>976</v>
      </c>
      <c r="J604" s="40" t="s">
        <v>1208</v>
      </c>
      <c r="K604" s="40">
        <v>0.15</v>
      </c>
      <c r="L604" s="40">
        <v>0</v>
      </c>
      <c r="M604" s="40">
        <v>0.16</v>
      </c>
      <c r="N604" s="40">
        <f t="shared" si="47"/>
        <v>0.28600000000000003</v>
      </c>
      <c r="O604" s="40">
        <f t="shared" si="48"/>
        <v>10704.133440000001</v>
      </c>
      <c r="P604" s="36">
        <f t="shared" si="49"/>
        <v>26722.906559999999</v>
      </c>
    </row>
    <row r="605" spans="1:16" x14ac:dyDescent="0.25">
      <c r="A605" s="4" t="s">
        <v>485</v>
      </c>
      <c r="B605" s="1">
        <v>12186</v>
      </c>
      <c r="C605" s="5" t="s">
        <v>3</v>
      </c>
      <c r="D605" s="7">
        <v>4176.8159999999998</v>
      </c>
      <c r="E605" s="47">
        <v>150494.56</v>
      </c>
      <c r="F605" s="46"/>
      <c r="G605" s="40" t="s">
        <v>954</v>
      </c>
      <c r="J605" s="40" t="s">
        <v>1208</v>
      </c>
      <c r="P605" s="36">
        <f>E605</f>
        <v>150494.56</v>
      </c>
    </row>
    <row r="606" spans="1:16" x14ac:dyDescent="0.25">
      <c r="A606" s="4" t="s">
        <v>393</v>
      </c>
      <c r="B606" s="1">
        <v>28218</v>
      </c>
      <c r="C606" s="5" t="s">
        <v>3</v>
      </c>
      <c r="D606" s="7">
        <v>2912.6289999999999</v>
      </c>
      <c r="E606" s="47">
        <v>143536.29</v>
      </c>
      <c r="F606" s="46">
        <v>81.5</v>
      </c>
      <c r="G606" s="40">
        <f>F606*D606</f>
        <v>237379.2635</v>
      </c>
      <c r="H606" s="50" t="s">
        <v>983</v>
      </c>
      <c r="J606" s="40" t="s">
        <v>1208</v>
      </c>
      <c r="K606" s="40">
        <v>0.15</v>
      </c>
      <c r="L606" s="40">
        <v>0</v>
      </c>
      <c r="M606" s="40">
        <v>0.16</v>
      </c>
      <c r="N606" s="40">
        <f t="shared" si="47"/>
        <v>0.28600000000000003</v>
      </c>
      <c r="O606" s="40">
        <f t="shared" si="48"/>
        <v>67890.46936100001</v>
      </c>
      <c r="P606" s="36">
        <f t="shared" si="49"/>
        <v>169488.79413900001</v>
      </c>
    </row>
    <row r="607" spans="1:16" x14ac:dyDescent="0.25">
      <c r="A607" s="4" t="s">
        <v>486</v>
      </c>
      <c r="B607" s="1">
        <v>49040</v>
      </c>
      <c r="C607" s="5" t="s">
        <v>3</v>
      </c>
      <c r="D607" s="7">
        <v>1320</v>
      </c>
      <c r="E607" s="47">
        <v>68075.210000000006</v>
      </c>
      <c r="F607" s="46">
        <v>79.965000000000003</v>
      </c>
      <c r="G607" s="40">
        <f>F607*D607</f>
        <v>105553.8</v>
      </c>
      <c r="H607" s="50" t="s">
        <v>989</v>
      </c>
      <c r="J607" s="40" t="s">
        <v>1208</v>
      </c>
      <c r="K607" s="40">
        <v>0.15</v>
      </c>
      <c r="L607" s="40">
        <v>0</v>
      </c>
      <c r="M607" s="40">
        <v>0.16</v>
      </c>
      <c r="N607" s="40">
        <f t="shared" si="47"/>
        <v>0.28600000000000003</v>
      </c>
      <c r="O607" s="40">
        <f t="shared" si="48"/>
        <v>30188.386800000004</v>
      </c>
      <c r="P607" s="36">
        <f t="shared" si="49"/>
        <v>75365.413199999995</v>
      </c>
    </row>
    <row r="608" spans="1:16" x14ac:dyDescent="0.25">
      <c r="A608" s="4" t="s">
        <v>487</v>
      </c>
      <c r="B608" s="1">
        <v>28469</v>
      </c>
      <c r="C608" s="5" t="s">
        <v>3</v>
      </c>
      <c r="D608" s="7">
        <v>1583</v>
      </c>
      <c r="E608" s="47">
        <v>81741.59</v>
      </c>
      <c r="F608" s="46">
        <v>79.965000000000003</v>
      </c>
      <c r="G608" s="40">
        <f>F608*D608</f>
        <v>126584.595</v>
      </c>
      <c r="H608" s="50" t="s">
        <v>993</v>
      </c>
      <c r="J608" s="40" t="s">
        <v>1208</v>
      </c>
      <c r="K608" s="40">
        <v>0.15</v>
      </c>
      <c r="L608" s="40">
        <v>0</v>
      </c>
      <c r="M608" s="40">
        <v>0.16</v>
      </c>
      <c r="N608" s="40">
        <f t="shared" si="47"/>
        <v>0.28600000000000003</v>
      </c>
      <c r="O608" s="40">
        <f t="shared" si="48"/>
        <v>36203.194170000002</v>
      </c>
      <c r="P608" s="36">
        <f t="shared" si="49"/>
        <v>90381.400829999999</v>
      </c>
    </row>
    <row r="609" spans="1:16" x14ac:dyDescent="0.25">
      <c r="A609" s="4" t="s">
        <v>488</v>
      </c>
      <c r="B609" s="1">
        <v>24793</v>
      </c>
      <c r="C609" s="5" t="s">
        <v>3</v>
      </c>
      <c r="D609" s="7">
        <v>2263.9780000000001</v>
      </c>
      <c r="E609" s="47">
        <v>2263.98</v>
      </c>
      <c r="F609" s="46"/>
      <c r="G609" s="40" t="s">
        <v>954</v>
      </c>
      <c r="J609" s="40" t="s">
        <v>1208</v>
      </c>
      <c r="P609" s="36">
        <f t="shared" ref="P609:P617" si="51">E609</f>
        <v>2263.98</v>
      </c>
    </row>
    <row r="610" spans="1:16" x14ac:dyDescent="0.25">
      <c r="A610" s="4" t="s">
        <v>489</v>
      </c>
      <c r="B610" s="1">
        <v>33419</v>
      </c>
      <c r="C610" s="5" t="s">
        <v>3</v>
      </c>
      <c r="D610" s="7">
        <v>2340</v>
      </c>
      <c r="E610" s="47">
        <v>188380.4</v>
      </c>
      <c r="F610" s="46"/>
      <c r="G610" s="40" t="s">
        <v>954</v>
      </c>
      <c r="J610" s="40" t="s">
        <v>1208</v>
      </c>
      <c r="P610" s="36">
        <f t="shared" si="51"/>
        <v>188380.4</v>
      </c>
    </row>
    <row r="611" spans="1:16" x14ac:dyDescent="0.25">
      <c r="A611" s="4" t="s">
        <v>490</v>
      </c>
      <c r="B611" s="1">
        <v>40958</v>
      </c>
      <c r="C611" s="5" t="s">
        <v>3</v>
      </c>
      <c r="D611" s="6">
        <v>15.571999999999999</v>
      </c>
      <c r="E611" s="47">
        <v>1034.52</v>
      </c>
      <c r="F611" s="46"/>
      <c r="G611" s="40" t="s">
        <v>954</v>
      </c>
      <c r="P611" s="36">
        <f t="shared" si="51"/>
        <v>1034.52</v>
      </c>
    </row>
    <row r="612" spans="1:16" x14ac:dyDescent="0.25">
      <c r="A612" s="4" t="s">
        <v>491</v>
      </c>
      <c r="B612" s="1">
        <v>43865</v>
      </c>
      <c r="C612" s="5" t="s">
        <v>3</v>
      </c>
      <c r="D612" s="7">
        <v>1780.09</v>
      </c>
      <c r="E612" s="47">
        <v>165352.51999999999</v>
      </c>
      <c r="F612" s="46"/>
      <c r="G612" s="40" t="s">
        <v>954</v>
      </c>
      <c r="J612" s="40" t="s">
        <v>1201</v>
      </c>
      <c r="P612" s="36">
        <f t="shared" si="51"/>
        <v>165352.51999999999</v>
      </c>
    </row>
    <row r="613" spans="1:16" x14ac:dyDescent="0.25">
      <c r="A613" s="4" t="s">
        <v>492</v>
      </c>
      <c r="B613" s="1">
        <v>43864</v>
      </c>
      <c r="C613" s="5" t="s">
        <v>3</v>
      </c>
      <c r="D613" s="7">
        <v>3048.1</v>
      </c>
      <c r="E613" s="47">
        <v>303448.62</v>
      </c>
      <c r="F613" s="46"/>
      <c r="G613" s="40" t="s">
        <v>954</v>
      </c>
      <c r="J613" s="40" t="s">
        <v>1201</v>
      </c>
      <c r="P613" s="36">
        <f t="shared" si="51"/>
        <v>303448.62</v>
      </c>
    </row>
    <row r="614" spans="1:16" x14ac:dyDescent="0.25">
      <c r="A614" s="4" t="s">
        <v>493</v>
      </c>
      <c r="B614" s="1">
        <v>43473</v>
      </c>
      <c r="C614" s="5" t="s">
        <v>3</v>
      </c>
      <c r="D614" s="7">
        <v>8227.43</v>
      </c>
      <c r="E614" s="47">
        <v>791283.47</v>
      </c>
      <c r="F614" s="46"/>
      <c r="G614" s="40" t="s">
        <v>954</v>
      </c>
      <c r="J614" s="40" t="s">
        <v>1201</v>
      </c>
      <c r="P614" s="36">
        <f t="shared" si="51"/>
        <v>791283.47</v>
      </c>
    </row>
    <row r="615" spans="1:16" x14ac:dyDescent="0.25">
      <c r="A615" s="4" t="s">
        <v>494</v>
      </c>
      <c r="B615" s="1">
        <v>43872</v>
      </c>
      <c r="C615" s="5" t="s">
        <v>3</v>
      </c>
      <c r="D615" s="7">
        <v>2048.33</v>
      </c>
      <c r="E615" s="47">
        <v>176324.69</v>
      </c>
      <c r="F615" s="46"/>
      <c r="G615" s="40" t="s">
        <v>954</v>
      </c>
      <c r="J615" s="40" t="s">
        <v>1201</v>
      </c>
      <c r="P615" s="36">
        <f t="shared" si="51"/>
        <v>176324.69</v>
      </c>
    </row>
    <row r="616" spans="1:16" x14ac:dyDescent="0.25">
      <c r="A616" s="4" t="s">
        <v>495</v>
      </c>
      <c r="B616" s="1">
        <v>43867</v>
      </c>
      <c r="C616" s="5" t="s">
        <v>3</v>
      </c>
      <c r="D616" s="6">
        <v>781.87</v>
      </c>
      <c r="E616" s="47">
        <v>66424.789999999994</v>
      </c>
      <c r="F616" s="46"/>
      <c r="G616" s="40" t="s">
        <v>954</v>
      </c>
      <c r="J616" s="40" t="s">
        <v>1201</v>
      </c>
      <c r="P616" s="36">
        <f t="shared" si="51"/>
        <v>66424.789999999994</v>
      </c>
    </row>
    <row r="617" spans="1:16" ht="22.5" x14ac:dyDescent="0.25">
      <c r="A617" s="4" t="s">
        <v>496</v>
      </c>
      <c r="B617" s="1">
        <v>27527</v>
      </c>
      <c r="C617" s="5" t="s">
        <v>201</v>
      </c>
      <c r="D617" s="6">
        <v>411</v>
      </c>
      <c r="E617" s="47">
        <v>35092.870000000003</v>
      </c>
      <c r="F617" s="46"/>
      <c r="G617" s="40" t="s">
        <v>954</v>
      </c>
      <c r="P617" s="36">
        <f t="shared" si="51"/>
        <v>35092.870000000003</v>
      </c>
    </row>
    <row r="618" spans="1:16" x14ac:dyDescent="0.25">
      <c r="A618" s="4" t="s">
        <v>406</v>
      </c>
      <c r="B618" s="1">
        <v>14256</v>
      </c>
      <c r="C618" s="5" t="s">
        <v>3</v>
      </c>
      <c r="D618" s="6">
        <v>68.260000000000005</v>
      </c>
      <c r="E618" s="47">
        <v>2776.68</v>
      </c>
      <c r="F618" s="46">
        <v>41.947000000000003</v>
      </c>
      <c r="G618" s="40">
        <f t="shared" ref="G618:G624" si="52">F618*D618</f>
        <v>2863.3022200000005</v>
      </c>
      <c r="H618" s="50" t="s">
        <v>1168</v>
      </c>
      <c r="J618" s="40" t="s">
        <v>1166</v>
      </c>
      <c r="K618" s="40">
        <v>0.15</v>
      </c>
      <c r="L618" s="40">
        <v>0</v>
      </c>
      <c r="M618" s="40">
        <v>0.16</v>
      </c>
      <c r="N618" s="40">
        <f t="shared" si="47"/>
        <v>0.28600000000000003</v>
      </c>
      <c r="O618" s="40">
        <f t="shared" si="48"/>
        <v>818.9044349200002</v>
      </c>
      <c r="P618" s="36">
        <f t="shared" si="49"/>
        <v>2044.3977850800002</v>
      </c>
    </row>
    <row r="619" spans="1:16" x14ac:dyDescent="0.25">
      <c r="A619" s="4" t="s">
        <v>203</v>
      </c>
      <c r="B619" s="1">
        <v>14570</v>
      </c>
      <c r="C619" s="5" t="s">
        <v>3</v>
      </c>
      <c r="D619" s="6">
        <v>223.2</v>
      </c>
      <c r="E619" s="47">
        <v>7971.1</v>
      </c>
      <c r="F619" s="46">
        <v>53.118000000000002</v>
      </c>
      <c r="G619" s="40">
        <f t="shared" si="52"/>
        <v>11855.937599999999</v>
      </c>
      <c r="H619" s="50" t="s">
        <v>1169</v>
      </c>
      <c r="J619" s="40" t="s">
        <v>1166</v>
      </c>
      <c r="K619" s="40">
        <v>0.15</v>
      </c>
      <c r="L619" s="40">
        <v>0</v>
      </c>
      <c r="M619" s="40">
        <v>0.16</v>
      </c>
      <c r="N619" s="40">
        <f t="shared" si="47"/>
        <v>0.28600000000000003</v>
      </c>
      <c r="O619" s="40">
        <f t="shared" si="48"/>
        <v>3390.7981536000002</v>
      </c>
      <c r="P619" s="36">
        <f t="shared" si="49"/>
        <v>8465.1394463999986</v>
      </c>
    </row>
    <row r="620" spans="1:16" x14ac:dyDescent="0.25">
      <c r="A620" s="4" t="s">
        <v>306</v>
      </c>
      <c r="B620" s="1">
        <v>292</v>
      </c>
      <c r="C620" s="5" t="s">
        <v>3</v>
      </c>
      <c r="D620" s="6">
        <v>298.05700000000002</v>
      </c>
      <c r="E620" s="47">
        <v>11744.1</v>
      </c>
      <c r="F620" s="46">
        <v>46.9</v>
      </c>
      <c r="G620" s="40">
        <f t="shared" si="52"/>
        <v>13978.873300000001</v>
      </c>
      <c r="H620" s="50" t="s">
        <v>1170</v>
      </c>
      <c r="J620" s="40" t="s">
        <v>1166</v>
      </c>
      <c r="K620" s="40">
        <v>0.15</v>
      </c>
      <c r="L620" s="40">
        <v>0</v>
      </c>
      <c r="M620" s="40">
        <v>0.16</v>
      </c>
      <c r="N620" s="40">
        <f t="shared" si="47"/>
        <v>0.28600000000000003</v>
      </c>
      <c r="O620" s="40">
        <f t="shared" si="48"/>
        <v>3997.957763800001</v>
      </c>
      <c r="P620" s="36">
        <f t="shared" si="49"/>
        <v>9980.9155362000001</v>
      </c>
    </row>
    <row r="621" spans="1:16" x14ac:dyDescent="0.25">
      <c r="A621" s="4" t="s">
        <v>497</v>
      </c>
      <c r="B621" s="1">
        <v>23942</v>
      </c>
      <c r="C621" s="5" t="s">
        <v>3</v>
      </c>
      <c r="D621" s="6">
        <v>18.2</v>
      </c>
      <c r="E621" s="47">
        <v>660.75</v>
      </c>
      <c r="F621" s="46">
        <v>50.7</v>
      </c>
      <c r="G621" s="40">
        <f t="shared" si="52"/>
        <v>922.74</v>
      </c>
      <c r="H621" s="50" t="s">
        <v>1171</v>
      </c>
      <c r="J621" s="40" t="s">
        <v>1166</v>
      </c>
      <c r="K621" s="40">
        <v>0.15</v>
      </c>
      <c r="L621" s="40">
        <v>0</v>
      </c>
      <c r="M621" s="40">
        <v>0.16</v>
      </c>
      <c r="N621" s="40">
        <f t="shared" si="47"/>
        <v>0.28600000000000003</v>
      </c>
      <c r="O621" s="40">
        <f t="shared" si="48"/>
        <v>263.90364000000005</v>
      </c>
      <c r="P621" s="36">
        <f t="shared" si="49"/>
        <v>658.83636000000001</v>
      </c>
    </row>
    <row r="622" spans="1:16" x14ac:dyDescent="0.25">
      <c r="A622" s="4" t="s">
        <v>328</v>
      </c>
      <c r="B622" s="1">
        <v>15836</v>
      </c>
      <c r="C622" s="5" t="s">
        <v>3</v>
      </c>
      <c r="D622" s="6">
        <v>591.70699999999999</v>
      </c>
      <c r="E622" s="47">
        <v>22779.15</v>
      </c>
      <c r="F622" s="46">
        <v>46.9</v>
      </c>
      <c r="G622" s="40">
        <f t="shared" si="52"/>
        <v>27751.058300000001</v>
      </c>
      <c r="H622" s="50" t="s">
        <v>1172</v>
      </c>
      <c r="J622" s="40" t="s">
        <v>1166</v>
      </c>
      <c r="K622" s="40">
        <v>0.15</v>
      </c>
      <c r="L622" s="40">
        <v>0</v>
      </c>
      <c r="M622" s="40">
        <v>0.16</v>
      </c>
      <c r="N622" s="40">
        <f t="shared" si="47"/>
        <v>0.28600000000000003</v>
      </c>
      <c r="O622" s="40">
        <f t="shared" si="48"/>
        <v>7936.8026738000008</v>
      </c>
      <c r="P622" s="36">
        <f t="shared" si="49"/>
        <v>19814.2556262</v>
      </c>
    </row>
    <row r="623" spans="1:16" x14ac:dyDescent="0.25">
      <c r="A623" s="4" t="s">
        <v>498</v>
      </c>
      <c r="B623" s="1">
        <v>14247</v>
      </c>
      <c r="C623" s="5" t="s">
        <v>3</v>
      </c>
      <c r="D623" s="6">
        <v>40.840000000000003</v>
      </c>
      <c r="E623" s="47">
        <v>1029.17</v>
      </c>
      <c r="F623" s="46">
        <v>47.45</v>
      </c>
      <c r="G623" s="40">
        <f t="shared" si="52"/>
        <v>1937.8580000000002</v>
      </c>
      <c r="H623" s="50" t="s">
        <v>1174</v>
      </c>
      <c r="J623" s="40" t="s">
        <v>1166</v>
      </c>
      <c r="K623" s="40">
        <v>0.15</v>
      </c>
      <c r="L623" s="40">
        <v>0</v>
      </c>
      <c r="M623" s="40">
        <v>0.16</v>
      </c>
      <c r="N623" s="40">
        <f t="shared" si="47"/>
        <v>0.28600000000000003</v>
      </c>
      <c r="O623" s="40">
        <f t="shared" si="48"/>
        <v>554.22738800000013</v>
      </c>
      <c r="P623" s="36">
        <f t="shared" si="49"/>
        <v>1383.6306119999999</v>
      </c>
    </row>
    <row r="624" spans="1:16" x14ac:dyDescent="0.25">
      <c r="A624" s="4" t="s">
        <v>499</v>
      </c>
      <c r="B624" s="1">
        <v>35455</v>
      </c>
      <c r="C624" s="5" t="s">
        <v>3</v>
      </c>
      <c r="D624" s="6">
        <v>311.93200000000002</v>
      </c>
      <c r="E624" s="47">
        <v>12218.22</v>
      </c>
      <c r="F624" s="46">
        <v>50.7</v>
      </c>
      <c r="G624" s="40">
        <f t="shared" si="52"/>
        <v>15814.952400000002</v>
      </c>
      <c r="H624" s="50" t="s">
        <v>1175</v>
      </c>
      <c r="J624" s="40" t="s">
        <v>1166</v>
      </c>
      <c r="K624" s="40">
        <v>0.15</v>
      </c>
      <c r="L624" s="40">
        <v>0</v>
      </c>
      <c r="M624" s="40">
        <v>0.16</v>
      </c>
      <c r="N624" s="40">
        <f t="shared" si="47"/>
        <v>0.28600000000000003</v>
      </c>
      <c r="O624" s="40">
        <f t="shared" si="48"/>
        <v>4523.076386400001</v>
      </c>
      <c r="P624" s="36">
        <f t="shared" si="49"/>
        <v>11291.876013600002</v>
      </c>
    </row>
    <row r="625" spans="1:16" x14ac:dyDescent="0.25">
      <c r="A625" s="4" t="s">
        <v>500</v>
      </c>
      <c r="B625" s="1">
        <v>14244</v>
      </c>
      <c r="C625" s="5" t="s">
        <v>3</v>
      </c>
      <c r="D625" s="6">
        <v>455.35899999999998</v>
      </c>
      <c r="E625" s="47">
        <v>16588.740000000002</v>
      </c>
      <c r="F625" s="46">
        <v>73.8</v>
      </c>
      <c r="G625" s="40">
        <f>D625*F625</f>
        <v>33605.494199999994</v>
      </c>
      <c r="H625" s="50" t="s">
        <v>1179</v>
      </c>
      <c r="J625" s="40" t="s">
        <v>1166</v>
      </c>
      <c r="K625" s="40">
        <v>0.15</v>
      </c>
      <c r="L625" s="40">
        <v>0</v>
      </c>
      <c r="M625" s="40">
        <v>0.16</v>
      </c>
      <c r="N625" s="40">
        <f t="shared" si="47"/>
        <v>0.28600000000000003</v>
      </c>
      <c r="O625" s="40">
        <f t="shared" si="48"/>
        <v>9611.171341199999</v>
      </c>
      <c r="P625" s="36">
        <f t="shared" si="49"/>
        <v>23994.322858799995</v>
      </c>
    </row>
    <row r="626" spans="1:16" x14ac:dyDescent="0.25">
      <c r="A626" s="4" t="s">
        <v>501</v>
      </c>
      <c r="B626" s="1">
        <v>21003</v>
      </c>
      <c r="C626" s="5" t="s">
        <v>3</v>
      </c>
      <c r="D626" s="6">
        <v>190.32</v>
      </c>
      <c r="E626" s="47">
        <v>7112.81</v>
      </c>
      <c r="F626" s="46">
        <v>56.555999999999997</v>
      </c>
      <c r="G626" s="40">
        <f>F626*D626</f>
        <v>10763.73792</v>
      </c>
      <c r="H626" s="50" t="s">
        <v>1180</v>
      </c>
      <c r="J626" s="40" t="s">
        <v>1166</v>
      </c>
      <c r="K626" s="40">
        <v>0.15</v>
      </c>
      <c r="L626" s="40">
        <v>0</v>
      </c>
      <c r="M626" s="40">
        <v>0.16</v>
      </c>
      <c r="N626" s="40">
        <f t="shared" si="47"/>
        <v>0.28600000000000003</v>
      </c>
      <c r="O626" s="40">
        <f t="shared" si="48"/>
        <v>3078.4290451200004</v>
      </c>
      <c r="P626" s="36">
        <f t="shared" si="49"/>
        <v>7685.3088748799992</v>
      </c>
    </row>
    <row r="627" spans="1:16" x14ac:dyDescent="0.25">
      <c r="A627" s="4" t="s">
        <v>502</v>
      </c>
      <c r="B627" s="1">
        <v>33584</v>
      </c>
      <c r="C627" s="5" t="s">
        <v>3</v>
      </c>
      <c r="D627" s="6">
        <v>128.30000000000001</v>
      </c>
      <c r="E627" s="47">
        <v>3609.8</v>
      </c>
      <c r="F627" s="46"/>
      <c r="G627" s="40" t="s">
        <v>954</v>
      </c>
      <c r="J627" s="40" t="s">
        <v>1166</v>
      </c>
      <c r="P627" s="36">
        <f>E627</f>
        <v>3609.8</v>
      </c>
    </row>
    <row r="628" spans="1:16" x14ac:dyDescent="0.25">
      <c r="A628" s="4" t="s">
        <v>503</v>
      </c>
      <c r="B628" s="1">
        <v>56790</v>
      </c>
      <c r="C628" s="5" t="s">
        <v>3</v>
      </c>
      <c r="D628" s="6">
        <v>720</v>
      </c>
      <c r="E628" s="47">
        <v>38581.86</v>
      </c>
      <c r="F628" s="46"/>
      <c r="G628" s="40" t="s">
        <v>954</v>
      </c>
      <c r="P628" s="36">
        <f>E628</f>
        <v>38581.86</v>
      </c>
    </row>
    <row r="629" spans="1:16" x14ac:dyDescent="0.25">
      <c r="A629" s="4" t="s">
        <v>504</v>
      </c>
      <c r="B629" s="1">
        <v>24148</v>
      </c>
      <c r="C629" s="5" t="s">
        <v>3</v>
      </c>
      <c r="D629" s="6">
        <v>109.37</v>
      </c>
      <c r="E629" s="47">
        <v>3364.52</v>
      </c>
      <c r="F629" s="46"/>
      <c r="G629" s="40" t="s">
        <v>954</v>
      </c>
      <c r="P629" s="36">
        <f>E629</f>
        <v>3364.52</v>
      </c>
    </row>
    <row r="630" spans="1:16" x14ac:dyDescent="0.25">
      <c r="A630" s="4" t="s">
        <v>505</v>
      </c>
      <c r="B630" s="1">
        <v>34323</v>
      </c>
      <c r="C630" s="5" t="s">
        <v>3</v>
      </c>
      <c r="D630" s="6">
        <v>269.541</v>
      </c>
      <c r="E630" s="47">
        <v>9751.99</v>
      </c>
      <c r="F630" s="46"/>
      <c r="G630" s="40" t="s">
        <v>954</v>
      </c>
      <c r="P630" s="36">
        <f>E630</f>
        <v>9751.99</v>
      </c>
    </row>
    <row r="631" spans="1:16" x14ac:dyDescent="0.25">
      <c r="A631" s="4" t="s">
        <v>468</v>
      </c>
      <c r="B631" s="1">
        <v>22981</v>
      </c>
      <c r="C631" s="5" t="s">
        <v>3</v>
      </c>
      <c r="D631" s="6">
        <v>5.4939999999999998</v>
      </c>
      <c r="E631" s="47">
        <v>5.49</v>
      </c>
      <c r="F631" s="46"/>
      <c r="G631" s="40" t="s">
        <v>954</v>
      </c>
      <c r="J631" s="40" t="s">
        <v>1186</v>
      </c>
      <c r="P631" s="36">
        <f>E631</f>
        <v>5.49</v>
      </c>
    </row>
    <row r="632" spans="1:16" x14ac:dyDescent="0.25">
      <c r="A632" s="4" t="s">
        <v>105</v>
      </c>
      <c r="B632" s="1">
        <v>25557</v>
      </c>
      <c r="C632" s="5" t="s">
        <v>3</v>
      </c>
      <c r="D632" s="6">
        <v>384.50099999999998</v>
      </c>
      <c r="E632" s="47">
        <v>11812.24</v>
      </c>
      <c r="F632" s="46">
        <v>42.307000000000002</v>
      </c>
      <c r="G632" s="40">
        <f>F632*D632</f>
        <v>16267.083806999999</v>
      </c>
      <c r="H632" s="50" t="s">
        <v>1192</v>
      </c>
      <c r="J632" s="40" t="s">
        <v>1186</v>
      </c>
      <c r="K632" s="40">
        <v>0.15</v>
      </c>
      <c r="L632" s="40">
        <v>0</v>
      </c>
      <c r="M632" s="40">
        <v>0.16</v>
      </c>
      <c r="N632" s="40">
        <f t="shared" si="47"/>
        <v>0.28600000000000003</v>
      </c>
      <c r="O632" s="40">
        <f t="shared" si="48"/>
        <v>4652.3859688020002</v>
      </c>
      <c r="P632" s="36">
        <f t="shared" si="49"/>
        <v>11614.697838197999</v>
      </c>
    </row>
    <row r="633" spans="1:16" x14ac:dyDescent="0.25">
      <c r="A633" s="4" t="s">
        <v>109</v>
      </c>
      <c r="B633" s="1">
        <v>34444</v>
      </c>
      <c r="C633" s="5" t="s">
        <v>3</v>
      </c>
      <c r="D633" s="6">
        <v>923</v>
      </c>
      <c r="E633" s="47">
        <v>74915.100000000006</v>
      </c>
      <c r="F633" s="46"/>
      <c r="G633" s="40" t="s">
        <v>954</v>
      </c>
      <c r="P633" s="36">
        <f t="shared" ref="P633:P638" si="53">E633</f>
        <v>74915.100000000006</v>
      </c>
    </row>
    <row r="634" spans="1:16" x14ac:dyDescent="0.25">
      <c r="A634" s="4" t="s">
        <v>506</v>
      </c>
      <c r="B634" s="1">
        <v>32687</v>
      </c>
      <c r="C634" s="5" t="s">
        <v>3</v>
      </c>
      <c r="D634" s="7">
        <v>1200.8889999999999</v>
      </c>
      <c r="E634" s="47">
        <v>130826.34</v>
      </c>
      <c r="F634" s="46"/>
      <c r="G634" s="40" t="s">
        <v>954</v>
      </c>
      <c r="P634" s="36">
        <f t="shared" si="53"/>
        <v>130826.34</v>
      </c>
    </row>
    <row r="635" spans="1:16" x14ac:dyDescent="0.25">
      <c r="A635" s="4" t="s">
        <v>507</v>
      </c>
      <c r="B635" s="1">
        <v>32688</v>
      </c>
      <c r="C635" s="5" t="s">
        <v>3</v>
      </c>
      <c r="D635" s="7">
        <v>4350.8860000000004</v>
      </c>
      <c r="E635" s="47">
        <v>510184.89</v>
      </c>
      <c r="F635" s="46"/>
      <c r="G635" s="40" t="s">
        <v>954</v>
      </c>
      <c r="P635" s="36">
        <f t="shared" si="53"/>
        <v>510184.89</v>
      </c>
    </row>
    <row r="636" spans="1:16" x14ac:dyDescent="0.25">
      <c r="A636" s="4" t="s">
        <v>508</v>
      </c>
      <c r="B636" s="1">
        <v>34102</v>
      </c>
      <c r="C636" s="5" t="s">
        <v>3</v>
      </c>
      <c r="D636" s="6">
        <v>324.48599999999999</v>
      </c>
      <c r="E636" s="47">
        <v>36799.160000000003</v>
      </c>
      <c r="F636" s="46"/>
      <c r="G636" s="40" t="s">
        <v>954</v>
      </c>
      <c r="P636" s="36">
        <f t="shared" si="53"/>
        <v>36799.160000000003</v>
      </c>
    </row>
    <row r="637" spans="1:16" x14ac:dyDescent="0.25">
      <c r="A637" s="4" t="s">
        <v>475</v>
      </c>
      <c r="B637" s="1">
        <v>33749</v>
      </c>
      <c r="C637" s="5" t="s">
        <v>3</v>
      </c>
      <c r="D637" s="6">
        <v>380.9</v>
      </c>
      <c r="E637" s="47">
        <v>33560.57</v>
      </c>
      <c r="F637" s="46"/>
      <c r="G637" s="40" t="s">
        <v>954</v>
      </c>
      <c r="P637" s="36">
        <f t="shared" si="53"/>
        <v>33560.57</v>
      </c>
    </row>
    <row r="638" spans="1:16" x14ac:dyDescent="0.25">
      <c r="A638" s="4" t="s">
        <v>509</v>
      </c>
      <c r="B638" s="1">
        <v>35196</v>
      </c>
      <c r="C638" s="5" t="s">
        <v>3</v>
      </c>
      <c r="D638" s="7">
        <v>1878.9680000000001</v>
      </c>
      <c r="E638" s="47">
        <v>161348.31</v>
      </c>
      <c r="F638" s="46"/>
      <c r="G638" s="40" t="s">
        <v>954</v>
      </c>
      <c r="P638" s="36">
        <f t="shared" si="53"/>
        <v>161348.31</v>
      </c>
    </row>
    <row r="639" spans="1:16" x14ac:dyDescent="0.25">
      <c r="A639" s="4" t="s">
        <v>510</v>
      </c>
      <c r="B639" s="1">
        <v>38143</v>
      </c>
      <c r="C639" s="5" t="s">
        <v>3</v>
      </c>
      <c r="D639" s="7">
        <v>1876</v>
      </c>
      <c r="E639" s="47"/>
      <c r="F639" s="46"/>
      <c r="G639" s="40" t="s">
        <v>954</v>
      </c>
      <c r="P639" s="36">
        <f>D639*10</f>
        <v>18760</v>
      </c>
    </row>
    <row r="640" spans="1:16" x14ac:dyDescent="0.25">
      <c r="A640" s="4" t="s">
        <v>511</v>
      </c>
      <c r="B640" s="1">
        <v>33747</v>
      </c>
      <c r="C640" s="5" t="s">
        <v>3</v>
      </c>
      <c r="D640" s="6">
        <v>443.66500000000002</v>
      </c>
      <c r="E640" s="47">
        <v>61187.43</v>
      </c>
      <c r="F640" s="46"/>
      <c r="G640" s="40" t="s">
        <v>954</v>
      </c>
      <c r="P640" s="36">
        <f t="shared" ref="P640:P660" si="54">E640</f>
        <v>61187.43</v>
      </c>
    </row>
    <row r="641" spans="1:16" x14ac:dyDescent="0.25">
      <c r="A641" s="4" t="s">
        <v>512</v>
      </c>
      <c r="B641" s="1">
        <v>34104</v>
      </c>
      <c r="C641" s="5" t="s">
        <v>3</v>
      </c>
      <c r="D641" s="6">
        <v>746.81</v>
      </c>
      <c r="E641" s="47">
        <v>51574.7</v>
      </c>
      <c r="F641" s="46"/>
      <c r="G641" s="40" t="s">
        <v>954</v>
      </c>
      <c r="P641" s="36">
        <f t="shared" si="54"/>
        <v>51574.7</v>
      </c>
    </row>
    <row r="642" spans="1:16" x14ac:dyDescent="0.25">
      <c r="A642" s="4" t="s">
        <v>513</v>
      </c>
      <c r="B642" s="1">
        <v>43623</v>
      </c>
      <c r="C642" s="5" t="s">
        <v>3</v>
      </c>
      <c r="D642" s="7">
        <v>2205.8339999999998</v>
      </c>
      <c r="E642" s="47">
        <v>243387.4</v>
      </c>
      <c r="F642" s="46"/>
      <c r="G642" s="40" t="s">
        <v>954</v>
      </c>
      <c r="P642" s="36">
        <f t="shared" si="54"/>
        <v>243387.4</v>
      </c>
    </row>
    <row r="643" spans="1:16" x14ac:dyDescent="0.25">
      <c r="A643" s="4" t="s">
        <v>514</v>
      </c>
      <c r="B643" s="1">
        <v>34121</v>
      </c>
      <c r="C643" s="5" t="s">
        <v>3</v>
      </c>
      <c r="D643" s="6">
        <v>874.03200000000004</v>
      </c>
      <c r="E643" s="47">
        <v>35835.31</v>
      </c>
      <c r="F643" s="46"/>
      <c r="G643" s="40" t="s">
        <v>954</v>
      </c>
      <c r="P643" s="36">
        <f t="shared" si="54"/>
        <v>35835.31</v>
      </c>
    </row>
    <row r="644" spans="1:16" x14ac:dyDescent="0.25">
      <c r="A644" s="4" t="s">
        <v>515</v>
      </c>
      <c r="B644" s="1">
        <v>37881</v>
      </c>
      <c r="C644" s="5" t="s">
        <v>3</v>
      </c>
      <c r="D644" s="7">
        <v>1070.74</v>
      </c>
      <c r="E644" s="47">
        <v>98849.23</v>
      </c>
      <c r="F644" s="46"/>
      <c r="G644" s="40" t="s">
        <v>954</v>
      </c>
      <c r="P644" s="36">
        <f t="shared" si="54"/>
        <v>98849.23</v>
      </c>
    </row>
    <row r="645" spans="1:16" x14ac:dyDescent="0.25">
      <c r="A645" s="4" t="s">
        <v>516</v>
      </c>
      <c r="B645" s="1">
        <v>33750</v>
      </c>
      <c r="C645" s="5" t="s">
        <v>3</v>
      </c>
      <c r="D645" s="7">
        <v>4233.4260000000004</v>
      </c>
      <c r="E645" s="47">
        <v>507557.4</v>
      </c>
      <c r="F645" s="46"/>
      <c r="G645" s="40" t="s">
        <v>954</v>
      </c>
      <c r="P645" s="36">
        <f t="shared" si="54"/>
        <v>507557.4</v>
      </c>
    </row>
    <row r="646" spans="1:16" x14ac:dyDescent="0.25">
      <c r="A646" s="4" t="s">
        <v>517</v>
      </c>
      <c r="B646" s="1">
        <v>40887</v>
      </c>
      <c r="C646" s="5" t="s">
        <v>3</v>
      </c>
      <c r="D646" s="7">
        <v>2626.788</v>
      </c>
      <c r="E646" s="47">
        <v>265304.55</v>
      </c>
      <c r="F646" s="46"/>
      <c r="G646" s="40" t="s">
        <v>954</v>
      </c>
      <c r="P646" s="36">
        <f t="shared" si="54"/>
        <v>265304.55</v>
      </c>
    </row>
    <row r="647" spans="1:16" x14ac:dyDescent="0.25">
      <c r="A647" s="4" t="s">
        <v>479</v>
      </c>
      <c r="B647" s="1">
        <v>34105</v>
      </c>
      <c r="C647" s="5" t="s">
        <v>3</v>
      </c>
      <c r="D647" s="7">
        <v>1061.759</v>
      </c>
      <c r="E647" s="47">
        <v>110539.73</v>
      </c>
      <c r="F647" s="46"/>
      <c r="G647" s="40" t="s">
        <v>954</v>
      </c>
      <c r="P647" s="36">
        <f t="shared" si="54"/>
        <v>110539.73</v>
      </c>
    </row>
    <row r="648" spans="1:16" x14ac:dyDescent="0.25">
      <c r="A648" s="4" t="s">
        <v>518</v>
      </c>
      <c r="B648" s="1">
        <v>23974</v>
      </c>
      <c r="C648" s="5" t="s">
        <v>3</v>
      </c>
      <c r="D648" s="7">
        <v>2998.973</v>
      </c>
      <c r="E648" s="47">
        <v>237385.61</v>
      </c>
      <c r="F648" s="46"/>
      <c r="G648" s="40" t="s">
        <v>954</v>
      </c>
      <c r="P648" s="36">
        <f t="shared" si="54"/>
        <v>237385.61</v>
      </c>
    </row>
    <row r="649" spans="1:16" x14ac:dyDescent="0.25">
      <c r="A649" s="4" t="s">
        <v>519</v>
      </c>
      <c r="B649" s="1">
        <v>47380</v>
      </c>
      <c r="C649" s="5" t="s">
        <v>3</v>
      </c>
      <c r="D649" s="7">
        <v>2886.87</v>
      </c>
      <c r="E649" s="47">
        <v>2595296.13</v>
      </c>
      <c r="F649" s="46"/>
      <c r="G649" s="40" t="s">
        <v>954</v>
      </c>
      <c r="P649" s="36">
        <f t="shared" si="54"/>
        <v>2595296.13</v>
      </c>
    </row>
    <row r="650" spans="1:16" x14ac:dyDescent="0.25">
      <c r="A650" s="4" t="s">
        <v>520</v>
      </c>
      <c r="B650" s="1">
        <v>32686</v>
      </c>
      <c r="C650" s="5" t="s">
        <v>3</v>
      </c>
      <c r="D650" s="7">
        <v>1860.318</v>
      </c>
      <c r="E650" s="47">
        <v>213973.78</v>
      </c>
      <c r="F650" s="46"/>
      <c r="G650" s="40" t="s">
        <v>954</v>
      </c>
      <c r="P650" s="36">
        <f t="shared" si="54"/>
        <v>213973.78</v>
      </c>
    </row>
    <row r="651" spans="1:16" x14ac:dyDescent="0.25">
      <c r="A651" s="4" t="s">
        <v>521</v>
      </c>
      <c r="B651" s="1">
        <v>32689</v>
      </c>
      <c r="C651" s="5" t="s">
        <v>3</v>
      </c>
      <c r="D651" s="6">
        <v>311.98899999999998</v>
      </c>
      <c r="E651" s="47">
        <v>52411.03</v>
      </c>
      <c r="F651" s="46"/>
      <c r="G651" s="40" t="s">
        <v>954</v>
      </c>
      <c r="P651" s="36">
        <f t="shared" si="54"/>
        <v>52411.03</v>
      </c>
    </row>
    <row r="652" spans="1:16" x14ac:dyDescent="0.25">
      <c r="A652" s="4" t="s">
        <v>522</v>
      </c>
      <c r="B652" s="1">
        <v>35981</v>
      </c>
      <c r="C652" s="5" t="s">
        <v>3</v>
      </c>
      <c r="D652" s="7">
        <v>3648.57</v>
      </c>
      <c r="E652" s="47">
        <v>395429.02</v>
      </c>
      <c r="F652" s="46"/>
      <c r="G652" s="40" t="s">
        <v>954</v>
      </c>
      <c r="P652" s="36">
        <f t="shared" si="54"/>
        <v>395429.02</v>
      </c>
    </row>
    <row r="653" spans="1:16" x14ac:dyDescent="0.25">
      <c r="A653" s="4" t="s">
        <v>523</v>
      </c>
      <c r="B653" s="1">
        <v>38200</v>
      </c>
      <c r="C653" s="5" t="s">
        <v>3</v>
      </c>
      <c r="D653" s="6">
        <v>902.71500000000003</v>
      </c>
      <c r="E653" s="47">
        <v>448649.36</v>
      </c>
      <c r="F653" s="46"/>
      <c r="G653" s="40" t="s">
        <v>954</v>
      </c>
      <c r="P653" s="36">
        <f t="shared" si="54"/>
        <v>448649.36</v>
      </c>
    </row>
    <row r="654" spans="1:16" x14ac:dyDescent="0.25">
      <c r="A654" s="4" t="s">
        <v>286</v>
      </c>
      <c r="B654" s="1">
        <v>37943</v>
      </c>
      <c r="C654" s="5" t="s">
        <v>3</v>
      </c>
      <c r="D654" s="6">
        <v>661.846</v>
      </c>
      <c r="E654" s="47">
        <v>67905.42</v>
      </c>
      <c r="F654" s="46"/>
      <c r="G654" s="40" t="s">
        <v>954</v>
      </c>
      <c r="P654" s="36">
        <f t="shared" si="54"/>
        <v>67905.42</v>
      </c>
    </row>
    <row r="655" spans="1:16" x14ac:dyDescent="0.25">
      <c r="A655" s="4" t="s">
        <v>524</v>
      </c>
      <c r="B655" s="1">
        <v>34120</v>
      </c>
      <c r="C655" s="5" t="s">
        <v>3</v>
      </c>
      <c r="D655" s="6">
        <v>379.553</v>
      </c>
      <c r="E655" s="47">
        <v>30301.46</v>
      </c>
      <c r="F655" s="46"/>
      <c r="G655" s="40" t="s">
        <v>954</v>
      </c>
      <c r="P655" s="36">
        <f t="shared" si="54"/>
        <v>30301.46</v>
      </c>
    </row>
    <row r="656" spans="1:16" x14ac:dyDescent="0.25">
      <c r="A656" s="4" t="s">
        <v>375</v>
      </c>
      <c r="B656" s="1">
        <v>34101</v>
      </c>
      <c r="C656" s="5" t="s">
        <v>3</v>
      </c>
      <c r="D656" s="6">
        <v>61.676000000000002</v>
      </c>
      <c r="E656" s="47">
        <v>6335.2</v>
      </c>
      <c r="F656" s="46"/>
      <c r="G656" s="40" t="s">
        <v>954</v>
      </c>
      <c r="P656" s="36">
        <f t="shared" si="54"/>
        <v>6335.2</v>
      </c>
    </row>
    <row r="657" spans="1:16" ht="22.5" x14ac:dyDescent="0.25">
      <c r="A657" s="4" t="s">
        <v>496</v>
      </c>
      <c r="B657" s="1">
        <v>27527</v>
      </c>
      <c r="C657" s="5" t="s">
        <v>201</v>
      </c>
      <c r="D657" s="6">
        <v>6</v>
      </c>
      <c r="E657" s="47">
        <v>650.03</v>
      </c>
      <c r="F657" s="46"/>
      <c r="G657" s="40" t="s">
        <v>954</v>
      </c>
      <c r="P657" s="36">
        <f t="shared" si="54"/>
        <v>650.03</v>
      </c>
    </row>
    <row r="658" spans="1:16" x14ac:dyDescent="0.25">
      <c r="A658" s="4" t="s">
        <v>465</v>
      </c>
      <c r="B658" s="1">
        <v>27526</v>
      </c>
      <c r="C658" s="5" t="s">
        <v>3</v>
      </c>
      <c r="D658" s="6">
        <v>25.4</v>
      </c>
      <c r="E658" s="47">
        <v>4757.63</v>
      </c>
      <c r="F658" s="46"/>
      <c r="G658" s="40" t="s">
        <v>954</v>
      </c>
      <c r="P658" s="36">
        <f t="shared" si="54"/>
        <v>4757.63</v>
      </c>
    </row>
    <row r="659" spans="1:16" x14ac:dyDescent="0.25">
      <c r="A659" s="4" t="s">
        <v>468</v>
      </c>
      <c r="B659" s="1">
        <v>22981</v>
      </c>
      <c r="C659" s="5" t="s">
        <v>3</v>
      </c>
      <c r="D659" s="6">
        <v>2.2000000000000002</v>
      </c>
      <c r="E659" s="47">
        <v>59</v>
      </c>
      <c r="F659" s="46"/>
      <c r="G659" s="40" t="s">
        <v>954</v>
      </c>
      <c r="J659" s="40" t="s">
        <v>1186</v>
      </c>
      <c r="P659" s="36">
        <f t="shared" si="54"/>
        <v>59</v>
      </c>
    </row>
    <row r="660" spans="1:16" x14ac:dyDescent="0.25">
      <c r="A660" s="4" t="s">
        <v>525</v>
      </c>
      <c r="B660" s="1">
        <v>15191</v>
      </c>
      <c r="C660" s="5" t="s">
        <v>3</v>
      </c>
      <c r="D660" s="6">
        <v>677.5</v>
      </c>
      <c r="E660" s="47">
        <v>20089.59</v>
      </c>
      <c r="F660" s="46"/>
      <c r="G660" s="40" t="s">
        <v>954</v>
      </c>
      <c r="J660" s="40" t="s">
        <v>1225</v>
      </c>
      <c r="P660" s="36">
        <f t="shared" si="54"/>
        <v>20089.59</v>
      </c>
    </row>
    <row r="661" spans="1:16" x14ac:dyDescent="0.25">
      <c r="A661" s="4" t="s">
        <v>526</v>
      </c>
      <c r="B661" s="1">
        <v>25248</v>
      </c>
      <c r="C661" s="5" t="s">
        <v>3</v>
      </c>
      <c r="D661" s="6">
        <v>21.975000000000001</v>
      </c>
      <c r="E661" s="47">
        <v>550.30999999999995</v>
      </c>
      <c r="F661" s="46">
        <v>42.7</v>
      </c>
      <c r="G661" s="40">
        <f>F661*D661</f>
        <v>938.3325000000001</v>
      </c>
      <c r="H661" s="50" t="s">
        <v>1200</v>
      </c>
      <c r="J661" s="40" t="s">
        <v>1186</v>
      </c>
      <c r="K661" s="40">
        <v>0.15</v>
      </c>
      <c r="L661" s="40">
        <v>0</v>
      </c>
      <c r="M661" s="40">
        <v>0.16</v>
      </c>
      <c r="N661" s="40">
        <f t="shared" ref="N661:N701" si="55">1-((1-K661)*(1-L661)*(1-M661))</f>
        <v>0.28600000000000003</v>
      </c>
      <c r="O661" s="40">
        <f t="shared" ref="O661:O701" si="56">G661*N661</f>
        <v>268.36309500000004</v>
      </c>
      <c r="P661" s="36">
        <f t="shared" ref="P661:P701" si="57">G661-O661</f>
        <v>669.96940500000005</v>
      </c>
    </row>
    <row r="662" spans="1:16" x14ac:dyDescent="0.25">
      <c r="A662" s="4" t="s">
        <v>527</v>
      </c>
      <c r="B662" s="1">
        <v>40907</v>
      </c>
      <c r="C662" s="5" t="s">
        <v>3</v>
      </c>
      <c r="D662" s="6">
        <v>194</v>
      </c>
      <c r="E662" s="47">
        <v>10517.67</v>
      </c>
      <c r="F662" s="46"/>
      <c r="G662" s="40" t="s">
        <v>954</v>
      </c>
      <c r="P662" s="36">
        <f t="shared" ref="P662:P680" si="58">E662</f>
        <v>10517.67</v>
      </c>
    </row>
    <row r="663" spans="1:16" x14ac:dyDescent="0.25">
      <c r="A663" s="4" t="s">
        <v>528</v>
      </c>
      <c r="B663" s="1">
        <v>44401</v>
      </c>
      <c r="C663" s="5" t="s">
        <v>3</v>
      </c>
      <c r="D663" s="6">
        <v>31</v>
      </c>
      <c r="E663" s="47">
        <v>1680.57</v>
      </c>
      <c r="F663" s="46"/>
      <c r="G663" s="40" t="s">
        <v>954</v>
      </c>
      <c r="P663" s="36">
        <f t="shared" si="58"/>
        <v>1680.57</v>
      </c>
    </row>
    <row r="664" spans="1:16" x14ac:dyDescent="0.25">
      <c r="A664" s="4" t="s">
        <v>529</v>
      </c>
      <c r="B664" s="1">
        <v>25760</v>
      </c>
      <c r="C664" s="5" t="s">
        <v>3</v>
      </c>
      <c r="D664" s="6">
        <v>217.99</v>
      </c>
      <c r="E664" s="47">
        <v>11336.6</v>
      </c>
      <c r="F664" s="46"/>
      <c r="G664" s="40" t="s">
        <v>954</v>
      </c>
      <c r="P664" s="36">
        <f t="shared" si="58"/>
        <v>11336.6</v>
      </c>
    </row>
    <row r="665" spans="1:16" x14ac:dyDescent="0.25">
      <c r="A665" s="4" t="s">
        <v>530</v>
      </c>
      <c r="B665" s="1">
        <v>40438</v>
      </c>
      <c r="C665" s="5" t="s">
        <v>3</v>
      </c>
      <c r="D665" s="6">
        <v>488.63</v>
      </c>
      <c r="E665" s="47">
        <v>26490.16</v>
      </c>
      <c r="F665" s="46"/>
      <c r="G665" s="40" t="s">
        <v>954</v>
      </c>
      <c r="P665" s="36">
        <f t="shared" si="58"/>
        <v>26490.16</v>
      </c>
    </row>
    <row r="666" spans="1:16" x14ac:dyDescent="0.25">
      <c r="A666" s="4" t="s">
        <v>531</v>
      </c>
      <c r="B666" s="1">
        <v>40444</v>
      </c>
      <c r="C666" s="5" t="s">
        <v>3</v>
      </c>
      <c r="D666" s="6">
        <v>439.6</v>
      </c>
      <c r="E666" s="47">
        <v>23831.97</v>
      </c>
      <c r="F666" s="46"/>
      <c r="G666" s="40" t="s">
        <v>954</v>
      </c>
      <c r="P666" s="36">
        <f t="shared" si="58"/>
        <v>23831.97</v>
      </c>
    </row>
    <row r="667" spans="1:16" x14ac:dyDescent="0.25">
      <c r="A667" s="4" t="s">
        <v>532</v>
      </c>
      <c r="B667" s="1">
        <v>43462</v>
      </c>
      <c r="C667" s="5" t="s">
        <v>3</v>
      </c>
      <c r="D667" s="6">
        <v>366.35</v>
      </c>
      <c r="E667" s="47">
        <v>19860.84</v>
      </c>
      <c r="F667" s="46"/>
      <c r="G667" s="40" t="s">
        <v>954</v>
      </c>
      <c r="P667" s="36">
        <f t="shared" si="58"/>
        <v>19860.84</v>
      </c>
    </row>
    <row r="668" spans="1:16" x14ac:dyDescent="0.25">
      <c r="A668" s="4" t="s">
        <v>533</v>
      </c>
      <c r="B668" s="1">
        <v>40467</v>
      </c>
      <c r="C668" s="5" t="s">
        <v>3</v>
      </c>
      <c r="D668" s="7">
        <v>1077.1880000000001</v>
      </c>
      <c r="E668" s="47">
        <v>58397.54</v>
      </c>
      <c r="F668" s="46"/>
      <c r="G668" s="40" t="s">
        <v>954</v>
      </c>
      <c r="P668" s="36">
        <f t="shared" si="58"/>
        <v>58397.54</v>
      </c>
    </row>
    <row r="669" spans="1:16" x14ac:dyDescent="0.25">
      <c r="A669" s="4" t="s">
        <v>534</v>
      </c>
      <c r="B669" s="1">
        <v>40465</v>
      </c>
      <c r="C669" s="5" t="s">
        <v>3</v>
      </c>
      <c r="D669" s="6">
        <v>915.4</v>
      </c>
      <c r="E669" s="47">
        <v>49802.06</v>
      </c>
      <c r="F669" s="46"/>
      <c r="G669" s="40" t="s">
        <v>954</v>
      </c>
      <c r="P669" s="36">
        <f t="shared" si="58"/>
        <v>49802.06</v>
      </c>
    </row>
    <row r="670" spans="1:16" x14ac:dyDescent="0.25">
      <c r="A670" s="4" t="s">
        <v>535</v>
      </c>
      <c r="B670" s="1">
        <v>40457</v>
      </c>
      <c r="C670" s="5" t="s">
        <v>3</v>
      </c>
      <c r="D670" s="7">
        <v>1937.68</v>
      </c>
      <c r="E670" s="47">
        <v>105064.58</v>
      </c>
      <c r="F670" s="46"/>
      <c r="G670" s="40" t="s">
        <v>954</v>
      </c>
      <c r="P670" s="36">
        <f t="shared" si="58"/>
        <v>105064.58</v>
      </c>
    </row>
    <row r="671" spans="1:16" x14ac:dyDescent="0.25">
      <c r="A671" s="4" t="s">
        <v>536</v>
      </c>
      <c r="B671" s="1">
        <v>40446</v>
      </c>
      <c r="C671" s="5" t="s">
        <v>3</v>
      </c>
      <c r="D671" s="6">
        <v>56.06</v>
      </c>
      <c r="E671" s="47">
        <v>3038.72</v>
      </c>
      <c r="F671" s="46"/>
      <c r="G671" s="40" t="s">
        <v>954</v>
      </c>
      <c r="P671" s="36">
        <f t="shared" si="58"/>
        <v>3038.72</v>
      </c>
    </row>
    <row r="672" spans="1:16" x14ac:dyDescent="0.25">
      <c r="A672" s="4" t="s">
        <v>537</v>
      </c>
      <c r="B672" s="1">
        <v>40452</v>
      </c>
      <c r="C672" s="5" t="s">
        <v>3</v>
      </c>
      <c r="D672" s="7">
        <v>3866.2</v>
      </c>
      <c r="E672" s="47">
        <v>431019.69</v>
      </c>
      <c r="F672" s="46"/>
      <c r="G672" s="40" t="s">
        <v>954</v>
      </c>
      <c r="P672" s="36">
        <f t="shared" si="58"/>
        <v>431019.69</v>
      </c>
    </row>
    <row r="673" spans="1:16" x14ac:dyDescent="0.25">
      <c r="A673" s="4" t="s">
        <v>538</v>
      </c>
      <c r="B673" s="1">
        <v>43456</v>
      </c>
      <c r="C673" s="5" t="s">
        <v>3</v>
      </c>
      <c r="D673" s="6">
        <v>107.13200000000001</v>
      </c>
      <c r="E673" s="47">
        <v>5808.04</v>
      </c>
      <c r="F673" s="46"/>
      <c r="G673" s="40" t="s">
        <v>954</v>
      </c>
      <c r="P673" s="36">
        <f t="shared" si="58"/>
        <v>5808.04</v>
      </c>
    </row>
    <row r="674" spans="1:16" x14ac:dyDescent="0.25">
      <c r="A674" s="4" t="s">
        <v>539</v>
      </c>
      <c r="B674" s="1">
        <v>40396</v>
      </c>
      <c r="C674" s="5" t="s">
        <v>3</v>
      </c>
      <c r="D674" s="6">
        <v>185</v>
      </c>
      <c r="E674" s="47">
        <v>10018.35</v>
      </c>
      <c r="F674" s="46"/>
      <c r="G674" s="40" t="s">
        <v>954</v>
      </c>
      <c r="P674" s="36">
        <f t="shared" si="58"/>
        <v>10018.35</v>
      </c>
    </row>
    <row r="675" spans="1:16" x14ac:dyDescent="0.25">
      <c r="A675" s="4" t="s">
        <v>540</v>
      </c>
      <c r="B675" s="1">
        <v>40408</v>
      </c>
      <c r="C675" s="5" t="s">
        <v>3</v>
      </c>
      <c r="D675" s="6">
        <v>440</v>
      </c>
      <c r="E675" s="47">
        <v>17942.78</v>
      </c>
      <c r="F675" s="46"/>
      <c r="G675" s="40" t="s">
        <v>954</v>
      </c>
      <c r="P675" s="36">
        <f t="shared" si="58"/>
        <v>17942.78</v>
      </c>
    </row>
    <row r="676" spans="1:16" x14ac:dyDescent="0.25">
      <c r="A676" s="4" t="s">
        <v>541</v>
      </c>
      <c r="B676" s="1">
        <v>40391</v>
      </c>
      <c r="C676" s="5" t="s">
        <v>3</v>
      </c>
      <c r="D676" s="6">
        <v>176.5</v>
      </c>
      <c r="E676" s="47">
        <v>7221.33</v>
      </c>
      <c r="F676" s="46"/>
      <c r="G676" s="40" t="s">
        <v>954</v>
      </c>
      <c r="P676" s="36">
        <f t="shared" si="58"/>
        <v>7221.33</v>
      </c>
    </row>
    <row r="677" spans="1:16" x14ac:dyDescent="0.25">
      <c r="A677" s="4" t="s">
        <v>542</v>
      </c>
      <c r="B677" s="1">
        <v>40404</v>
      </c>
      <c r="C677" s="5" t="s">
        <v>3</v>
      </c>
      <c r="D677" s="6">
        <v>363.48899999999998</v>
      </c>
      <c r="E677" s="47">
        <v>19673.54</v>
      </c>
      <c r="F677" s="46"/>
      <c r="G677" s="40" t="s">
        <v>954</v>
      </c>
      <c r="P677" s="36">
        <f t="shared" si="58"/>
        <v>19673.54</v>
      </c>
    </row>
    <row r="678" spans="1:16" x14ac:dyDescent="0.25">
      <c r="A678" s="4" t="s">
        <v>543</v>
      </c>
      <c r="B678" s="1">
        <v>43682</v>
      </c>
      <c r="C678" s="5" t="s">
        <v>3</v>
      </c>
      <c r="D678" s="6">
        <v>100.506</v>
      </c>
      <c r="E678" s="47">
        <v>3989.97</v>
      </c>
      <c r="F678" s="46"/>
      <c r="G678" s="40" t="s">
        <v>954</v>
      </c>
      <c r="P678" s="36">
        <f t="shared" si="58"/>
        <v>3989.97</v>
      </c>
    </row>
    <row r="679" spans="1:16" x14ac:dyDescent="0.25">
      <c r="A679" s="4" t="s">
        <v>544</v>
      </c>
      <c r="B679" s="1">
        <v>11414</v>
      </c>
      <c r="C679" s="5" t="s">
        <v>3</v>
      </c>
      <c r="D679" s="6">
        <v>197</v>
      </c>
      <c r="E679" s="47">
        <v>12923.43</v>
      </c>
      <c r="F679" s="46"/>
      <c r="G679" s="40" t="s">
        <v>954</v>
      </c>
      <c r="P679" s="36">
        <f t="shared" si="58"/>
        <v>12923.43</v>
      </c>
    </row>
    <row r="680" spans="1:16" x14ac:dyDescent="0.25">
      <c r="A680" s="4" t="s">
        <v>545</v>
      </c>
      <c r="B680" s="1">
        <v>40421</v>
      </c>
      <c r="C680" s="5" t="s">
        <v>3</v>
      </c>
      <c r="D680" s="6">
        <v>106.244</v>
      </c>
      <c r="E680" s="47">
        <v>13110.5</v>
      </c>
      <c r="F680" s="46"/>
      <c r="G680" s="40" t="s">
        <v>954</v>
      </c>
      <c r="P680" s="36">
        <f t="shared" si="58"/>
        <v>13110.5</v>
      </c>
    </row>
    <row r="681" spans="1:16" x14ac:dyDescent="0.25">
      <c r="A681" s="4" t="s">
        <v>85</v>
      </c>
      <c r="B681" s="1">
        <v>23656</v>
      </c>
      <c r="C681" s="5" t="s">
        <v>3</v>
      </c>
      <c r="D681" s="6">
        <v>722.94799999999998</v>
      </c>
      <c r="E681" s="47">
        <v>32476.04</v>
      </c>
      <c r="F681" s="46">
        <v>67.515000000000001</v>
      </c>
      <c r="G681" s="40">
        <f>F681*D681</f>
        <v>48809.834219999997</v>
      </c>
      <c r="H681" s="50" t="s">
        <v>961</v>
      </c>
      <c r="J681" s="40" t="s">
        <v>1208</v>
      </c>
      <c r="K681" s="40">
        <v>0.15</v>
      </c>
      <c r="L681" s="40">
        <v>0</v>
      </c>
      <c r="M681" s="40">
        <v>0.16</v>
      </c>
      <c r="N681" s="40">
        <f t="shared" si="55"/>
        <v>0.28600000000000003</v>
      </c>
      <c r="O681" s="40">
        <f t="shared" si="56"/>
        <v>13959.61258692</v>
      </c>
      <c r="P681" s="36">
        <f t="shared" si="57"/>
        <v>34850.22163308</v>
      </c>
    </row>
    <row r="682" spans="1:16" x14ac:dyDescent="0.25">
      <c r="A682" s="4" t="s">
        <v>546</v>
      </c>
      <c r="B682" s="1">
        <v>38774</v>
      </c>
      <c r="C682" s="5" t="s">
        <v>3</v>
      </c>
      <c r="D682" s="6">
        <v>237.93600000000001</v>
      </c>
      <c r="E682" s="47">
        <v>10912.74</v>
      </c>
      <c r="F682" s="46">
        <v>78</v>
      </c>
      <c r="G682" s="40">
        <f>F682*D682</f>
        <v>18559.008000000002</v>
      </c>
      <c r="H682" s="50" t="s">
        <v>971</v>
      </c>
      <c r="J682" s="40" t="s">
        <v>1208</v>
      </c>
      <c r="K682" s="40">
        <v>0.15</v>
      </c>
      <c r="L682" s="40">
        <v>0</v>
      </c>
      <c r="M682" s="40">
        <v>0.16</v>
      </c>
      <c r="N682" s="40">
        <f t="shared" si="55"/>
        <v>0.28600000000000003</v>
      </c>
      <c r="O682" s="40">
        <f t="shared" si="56"/>
        <v>5307.8762880000013</v>
      </c>
      <c r="P682" s="36">
        <f t="shared" si="57"/>
        <v>13251.131712</v>
      </c>
    </row>
    <row r="683" spans="1:16" x14ac:dyDescent="0.25">
      <c r="A683" s="4" t="s">
        <v>547</v>
      </c>
      <c r="B683" s="1">
        <v>43829</v>
      </c>
      <c r="C683" s="5" t="s">
        <v>3</v>
      </c>
      <c r="D683" s="6">
        <v>36</v>
      </c>
      <c r="E683" s="47">
        <v>5260.95</v>
      </c>
      <c r="F683" s="46"/>
      <c r="G683" s="40" t="s">
        <v>954</v>
      </c>
      <c r="P683" s="36">
        <f>E683</f>
        <v>5260.95</v>
      </c>
    </row>
    <row r="684" spans="1:16" x14ac:dyDescent="0.25">
      <c r="A684" s="4" t="s">
        <v>548</v>
      </c>
      <c r="B684" s="1">
        <v>40762</v>
      </c>
      <c r="C684" s="5" t="s">
        <v>3</v>
      </c>
      <c r="D684" s="6">
        <v>24.965</v>
      </c>
      <c r="E684" s="47">
        <v>4083.19</v>
      </c>
      <c r="F684" s="46"/>
      <c r="G684" s="40" t="s">
        <v>954</v>
      </c>
      <c r="P684" s="36">
        <f>E684</f>
        <v>4083.19</v>
      </c>
    </row>
    <row r="685" spans="1:16" x14ac:dyDescent="0.25">
      <c r="A685" s="4" t="s">
        <v>549</v>
      </c>
      <c r="B685" s="1">
        <v>40921</v>
      </c>
      <c r="C685" s="5" t="s">
        <v>3</v>
      </c>
      <c r="D685" s="6">
        <v>88.35</v>
      </c>
      <c r="E685" s="47">
        <v>4789.75</v>
      </c>
      <c r="F685" s="46"/>
      <c r="G685" s="40" t="s">
        <v>954</v>
      </c>
      <c r="P685" s="36">
        <f>E685</f>
        <v>4789.75</v>
      </c>
    </row>
    <row r="686" spans="1:16" x14ac:dyDescent="0.25">
      <c r="A686" s="4" t="s">
        <v>550</v>
      </c>
      <c r="B686" s="1">
        <v>43684</v>
      </c>
      <c r="C686" s="5" t="s">
        <v>3</v>
      </c>
      <c r="D686" s="6">
        <v>11.6</v>
      </c>
      <c r="E686" s="47">
        <v>716.17</v>
      </c>
      <c r="F686" s="46"/>
      <c r="G686" s="40" t="s">
        <v>954</v>
      </c>
      <c r="P686" s="36">
        <f>E686</f>
        <v>716.17</v>
      </c>
    </row>
    <row r="687" spans="1:16" x14ac:dyDescent="0.25">
      <c r="A687" s="4" t="s">
        <v>551</v>
      </c>
      <c r="B687" s="1">
        <v>40426</v>
      </c>
      <c r="C687" s="5" t="s">
        <v>3</v>
      </c>
      <c r="D687" s="6">
        <v>588.61599999999999</v>
      </c>
      <c r="E687" s="47">
        <v>31910.75</v>
      </c>
      <c r="F687" s="46"/>
      <c r="G687" s="40" t="s">
        <v>954</v>
      </c>
      <c r="P687" s="36">
        <f>E687</f>
        <v>31910.75</v>
      </c>
    </row>
    <row r="688" spans="1:16" x14ac:dyDescent="0.25">
      <c r="A688" s="4" t="s">
        <v>311</v>
      </c>
      <c r="B688" s="1">
        <v>13532</v>
      </c>
      <c r="C688" s="5" t="s">
        <v>3</v>
      </c>
      <c r="D688" s="6">
        <v>4.6210000000000004</v>
      </c>
      <c r="E688" s="47">
        <v>97.9</v>
      </c>
      <c r="F688" s="46">
        <v>41.707000000000001</v>
      </c>
      <c r="G688" s="40">
        <f>F688*D688</f>
        <v>192.72804700000003</v>
      </c>
      <c r="H688" s="50" t="s">
        <v>1196</v>
      </c>
      <c r="J688" s="40" t="s">
        <v>1186</v>
      </c>
      <c r="K688" s="40">
        <v>0.15</v>
      </c>
      <c r="L688" s="40">
        <v>0</v>
      </c>
      <c r="M688" s="40">
        <v>0.16</v>
      </c>
      <c r="N688" s="40">
        <f t="shared" si="55"/>
        <v>0.28600000000000003</v>
      </c>
      <c r="O688" s="40">
        <f t="shared" si="56"/>
        <v>55.120221442000016</v>
      </c>
      <c r="P688" s="36">
        <f t="shared" si="57"/>
        <v>137.607825558</v>
      </c>
    </row>
    <row r="689" spans="1:16" x14ac:dyDescent="0.25">
      <c r="A689" s="4" t="s">
        <v>471</v>
      </c>
      <c r="B689" s="1">
        <v>23007</v>
      </c>
      <c r="C689" s="5" t="s">
        <v>3</v>
      </c>
      <c r="D689" s="6">
        <v>9</v>
      </c>
      <c r="E689" s="47">
        <v>273.81</v>
      </c>
      <c r="F689" s="46">
        <v>40.799999999999997</v>
      </c>
      <c r="G689" s="40">
        <f>F689*D689</f>
        <v>367.2</v>
      </c>
      <c r="H689" s="50" t="s">
        <v>1198</v>
      </c>
      <c r="J689" s="40" t="s">
        <v>1186</v>
      </c>
      <c r="K689" s="40">
        <v>0.15</v>
      </c>
      <c r="L689" s="40">
        <v>0</v>
      </c>
      <c r="M689" s="40">
        <v>0.16</v>
      </c>
      <c r="N689" s="40">
        <f t="shared" si="55"/>
        <v>0.28600000000000003</v>
      </c>
      <c r="O689" s="40">
        <f t="shared" si="56"/>
        <v>105.01920000000001</v>
      </c>
      <c r="P689" s="36">
        <f t="shared" si="57"/>
        <v>262.18079999999998</v>
      </c>
    </row>
    <row r="690" spans="1:16" x14ac:dyDescent="0.25">
      <c r="A690" s="4" t="s">
        <v>406</v>
      </c>
      <c r="B690" s="1">
        <v>14256</v>
      </c>
      <c r="C690" s="5" t="s">
        <v>3</v>
      </c>
      <c r="D690" s="6">
        <v>35.564999999999998</v>
      </c>
      <c r="E690" s="47">
        <v>1705.91</v>
      </c>
      <c r="F690" s="46">
        <v>41.947000000000003</v>
      </c>
      <c r="G690" s="40">
        <f>F690*D690</f>
        <v>1491.845055</v>
      </c>
      <c r="H690" s="50" t="s">
        <v>1168</v>
      </c>
      <c r="J690" s="40" t="s">
        <v>1166</v>
      </c>
      <c r="K690" s="40">
        <v>0.15</v>
      </c>
      <c r="L690" s="40">
        <v>0</v>
      </c>
      <c r="M690" s="40">
        <v>0.16</v>
      </c>
      <c r="N690" s="40">
        <f t="shared" si="55"/>
        <v>0.28600000000000003</v>
      </c>
      <c r="O690" s="40">
        <f t="shared" si="56"/>
        <v>426.66768573000007</v>
      </c>
      <c r="P690" s="36">
        <f t="shared" si="57"/>
        <v>1065.1773692699999</v>
      </c>
    </row>
    <row r="691" spans="1:16" ht="22.5" x14ac:dyDescent="0.25">
      <c r="A691" s="4" t="s">
        <v>382</v>
      </c>
      <c r="B691" s="1">
        <v>20732</v>
      </c>
      <c r="C691" s="5" t="s">
        <v>3</v>
      </c>
      <c r="D691" s="7">
        <v>1056</v>
      </c>
      <c r="E691" s="47">
        <v>152205.04999999999</v>
      </c>
      <c r="F691" s="46"/>
      <c r="G691" s="40" t="s">
        <v>954</v>
      </c>
      <c r="P691" s="36">
        <f>E691</f>
        <v>152205.04999999999</v>
      </c>
    </row>
    <row r="692" spans="1:16" ht="22.5" x14ac:dyDescent="0.25">
      <c r="A692" s="4" t="s">
        <v>552</v>
      </c>
      <c r="B692" s="1">
        <v>44637</v>
      </c>
      <c r="C692" s="5" t="s">
        <v>3</v>
      </c>
      <c r="D692" s="7">
        <v>1980</v>
      </c>
      <c r="E692" s="47">
        <v>212427.35</v>
      </c>
      <c r="F692" s="46"/>
      <c r="G692" s="40" t="s">
        <v>954</v>
      </c>
      <c r="P692" s="36">
        <f>E692</f>
        <v>212427.35</v>
      </c>
    </row>
    <row r="693" spans="1:16" x14ac:dyDescent="0.25">
      <c r="A693" s="4" t="s">
        <v>553</v>
      </c>
      <c r="B693" s="1">
        <v>30918</v>
      </c>
      <c r="C693" s="5" t="s">
        <v>3</v>
      </c>
      <c r="D693" s="7">
        <v>13553</v>
      </c>
      <c r="E693" s="47">
        <v>632933.89</v>
      </c>
      <c r="F693" s="46">
        <v>85.5</v>
      </c>
      <c r="G693" s="40">
        <f>F693*D693</f>
        <v>1158781.5</v>
      </c>
      <c r="H693" s="50" t="s">
        <v>980</v>
      </c>
      <c r="J693" s="40" t="s">
        <v>1208</v>
      </c>
      <c r="K693" s="40">
        <v>0.15</v>
      </c>
      <c r="L693" s="40">
        <v>0</v>
      </c>
      <c r="M693" s="40">
        <v>0.16</v>
      </c>
      <c r="N693" s="40">
        <f t="shared" si="55"/>
        <v>0.28600000000000003</v>
      </c>
      <c r="O693" s="40">
        <f t="shared" si="56"/>
        <v>331411.50900000002</v>
      </c>
      <c r="P693" s="36">
        <f t="shared" si="57"/>
        <v>827369.99099999992</v>
      </c>
    </row>
    <row r="694" spans="1:16" x14ac:dyDescent="0.25">
      <c r="A694" s="4" t="s">
        <v>554</v>
      </c>
      <c r="B694" s="1">
        <v>14904</v>
      </c>
      <c r="C694" s="5" t="s">
        <v>3</v>
      </c>
      <c r="D694" s="6">
        <v>492.14</v>
      </c>
      <c r="E694" s="47">
        <v>21417.93</v>
      </c>
      <c r="F694" s="46">
        <v>75</v>
      </c>
      <c r="G694" s="40">
        <f>F694*D694</f>
        <v>36910.5</v>
      </c>
      <c r="H694" s="50" t="s">
        <v>981</v>
      </c>
      <c r="J694" s="40" t="s">
        <v>1208</v>
      </c>
      <c r="K694" s="40">
        <v>0.15</v>
      </c>
      <c r="L694" s="40">
        <v>0</v>
      </c>
      <c r="M694" s="40">
        <v>0.16</v>
      </c>
      <c r="N694" s="40">
        <f t="shared" si="55"/>
        <v>0.28600000000000003</v>
      </c>
      <c r="O694" s="40">
        <f t="shared" si="56"/>
        <v>10556.403000000002</v>
      </c>
      <c r="P694" s="36">
        <f t="shared" si="57"/>
        <v>26354.096999999998</v>
      </c>
    </row>
    <row r="695" spans="1:16" x14ac:dyDescent="0.25">
      <c r="A695" s="4" t="s">
        <v>555</v>
      </c>
      <c r="B695" s="1">
        <v>8136</v>
      </c>
      <c r="C695" s="5" t="s">
        <v>3</v>
      </c>
      <c r="D695" s="7">
        <v>1122.1500000000001</v>
      </c>
      <c r="E695" s="47">
        <v>48835.97</v>
      </c>
      <c r="F695" s="46">
        <v>84</v>
      </c>
      <c r="G695" s="40">
        <f>F695*D695</f>
        <v>94260.6</v>
      </c>
      <c r="H695" s="50" t="s">
        <v>985</v>
      </c>
      <c r="J695" s="40" t="s">
        <v>1208</v>
      </c>
      <c r="K695" s="40">
        <v>0.15</v>
      </c>
      <c r="L695" s="40">
        <v>0</v>
      </c>
      <c r="M695" s="40">
        <v>0.16</v>
      </c>
      <c r="N695" s="40">
        <f t="shared" si="55"/>
        <v>0.28600000000000003</v>
      </c>
      <c r="O695" s="40">
        <f t="shared" si="56"/>
        <v>26958.531600000006</v>
      </c>
      <c r="P695" s="36">
        <f t="shared" si="57"/>
        <v>67302.068400000004</v>
      </c>
    </row>
    <row r="696" spans="1:16" x14ac:dyDescent="0.25">
      <c r="A696" s="4" t="s">
        <v>556</v>
      </c>
      <c r="B696" s="1">
        <v>38752</v>
      </c>
      <c r="C696" s="5" t="s">
        <v>3</v>
      </c>
      <c r="D696" s="7">
        <v>1533.6</v>
      </c>
      <c r="E696" s="47">
        <v>15336</v>
      </c>
      <c r="F696" s="46">
        <v>60</v>
      </c>
      <c r="G696" s="40">
        <f>F696*D696</f>
        <v>92016</v>
      </c>
      <c r="H696" s="50" t="s">
        <v>1223</v>
      </c>
      <c r="J696" s="40" t="s">
        <v>1221</v>
      </c>
      <c r="K696" s="40">
        <v>0.15</v>
      </c>
      <c r="L696" s="40">
        <v>0</v>
      </c>
      <c r="M696" s="40">
        <v>0.16</v>
      </c>
      <c r="N696" s="40">
        <f t="shared" si="55"/>
        <v>0.28600000000000003</v>
      </c>
      <c r="O696" s="40">
        <f t="shared" si="56"/>
        <v>26316.576000000005</v>
      </c>
      <c r="P696" s="36">
        <f t="shared" si="57"/>
        <v>65699.423999999999</v>
      </c>
    </row>
    <row r="697" spans="1:16" x14ac:dyDescent="0.25">
      <c r="A697" s="4" t="s">
        <v>557</v>
      </c>
      <c r="B697" s="1">
        <v>20676</v>
      </c>
      <c r="C697" s="5" t="s">
        <v>3</v>
      </c>
      <c r="D697" s="6">
        <v>528.13</v>
      </c>
      <c r="E697" s="47">
        <v>5281.28</v>
      </c>
      <c r="F697" s="46"/>
      <c r="G697" s="40" t="s">
        <v>954</v>
      </c>
      <c r="J697" s="40" t="s">
        <v>1221</v>
      </c>
      <c r="P697" s="36">
        <f>E697</f>
        <v>5281.28</v>
      </c>
    </row>
    <row r="698" spans="1:16" x14ac:dyDescent="0.25">
      <c r="A698" s="4" t="s">
        <v>558</v>
      </c>
      <c r="B698" s="1">
        <v>56787</v>
      </c>
      <c r="C698" s="5" t="s">
        <v>3</v>
      </c>
      <c r="D698" s="6">
        <v>304.46699999999998</v>
      </c>
      <c r="E698" s="47">
        <v>3044.67</v>
      </c>
      <c r="F698" s="46"/>
      <c r="G698" s="40" t="s">
        <v>954</v>
      </c>
      <c r="P698" s="36">
        <f>E698</f>
        <v>3044.67</v>
      </c>
    </row>
    <row r="699" spans="1:16" x14ac:dyDescent="0.25">
      <c r="A699" s="4" t="s">
        <v>529</v>
      </c>
      <c r="B699" s="1">
        <v>25760</v>
      </c>
      <c r="C699" s="5" t="s">
        <v>3</v>
      </c>
      <c r="D699" s="6">
        <v>327.60000000000002</v>
      </c>
      <c r="E699" s="47">
        <v>3276</v>
      </c>
      <c r="F699" s="46"/>
      <c r="G699" s="40" t="s">
        <v>954</v>
      </c>
      <c r="P699" s="36">
        <f>E699</f>
        <v>3276</v>
      </c>
    </row>
    <row r="700" spans="1:16" x14ac:dyDescent="0.25">
      <c r="A700" s="4" t="s">
        <v>559</v>
      </c>
      <c r="B700" s="1">
        <v>40460</v>
      </c>
      <c r="C700" s="5" t="s">
        <v>3</v>
      </c>
      <c r="D700" s="6">
        <v>227.5</v>
      </c>
      <c r="E700" s="47">
        <v>2275</v>
      </c>
      <c r="F700" s="46"/>
      <c r="G700" s="40" t="s">
        <v>954</v>
      </c>
      <c r="P700" s="36">
        <f>E700</f>
        <v>2275</v>
      </c>
    </row>
    <row r="701" spans="1:16" ht="22.5" x14ac:dyDescent="0.25">
      <c r="A701" s="4" t="s">
        <v>560</v>
      </c>
      <c r="B701" s="1">
        <v>35133</v>
      </c>
      <c r="C701" s="5" t="s">
        <v>3</v>
      </c>
      <c r="D701" s="6">
        <v>159.36000000000001</v>
      </c>
      <c r="E701" s="47">
        <v>1593.6</v>
      </c>
      <c r="F701" s="46">
        <v>56.2</v>
      </c>
      <c r="G701" s="40">
        <f>F701*D701</f>
        <v>8956.0320000000011</v>
      </c>
      <c r="H701" s="50" t="s">
        <v>1299</v>
      </c>
      <c r="K701" s="40">
        <v>0.15</v>
      </c>
      <c r="L701" s="40">
        <v>0</v>
      </c>
      <c r="M701" s="40">
        <v>0.16</v>
      </c>
      <c r="N701" s="40">
        <f t="shared" si="55"/>
        <v>0.28600000000000003</v>
      </c>
      <c r="O701" s="40">
        <f t="shared" si="56"/>
        <v>2561.4251520000007</v>
      </c>
      <c r="P701" s="36">
        <f t="shared" si="57"/>
        <v>6394.6068480000004</v>
      </c>
    </row>
    <row r="702" spans="1:16" x14ac:dyDescent="0.25">
      <c r="A702" s="4" t="s">
        <v>561</v>
      </c>
      <c r="B702" s="1">
        <v>33635</v>
      </c>
      <c r="C702" s="5" t="s">
        <v>3</v>
      </c>
      <c r="D702" s="6">
        <v>159.80000000000001</v>
      </c>
      <c r="E702" s="47">
        <v>1598</v>
      </c>
      <c r="F702" s="46"/>
      <c r="G702" s="40" t="s">
        <v>954</v>
      </c>
      <c r="P702" s="36">
        <f t="shared" ref="P702:P710" si="59">E702</f>
        <v>1598</v>
      </c>
    </row>
    <row r="703" spans="1:16" x14ac:dyDescent="0.25">
      <c r="A703" s="4" t="s">
        <v>447</v>
      </c>
      <c r="B703" s="1">
        <v>44392</v>
      </c>
      <c r="C703" s="5" t="s">
        <v>201</v>
      </c>
      <c r="D703" s="6">
        <v>53</v>
      </c>
      <c r="E703" s="47">
        <v>8603.49</v>
      </c>
      <c r="F703" s="46"/>
      <c r="G703" s="40" t="s">
        <v>954</v>
      </c>
      <c r="P703" s="36">
        <f t="shared" si="59"/>
        <v>8603.49</v>
      </c>
    </row>
    <row r="704" spans="1:16" x14ac:dyDescent="0.25">
      <c r="A704" s="4" t="s">
        <v>448</v>
      </c>
      <c r="B704" s="1">
        <v>35628</v>
      </c>
      <c r="C704" s="5" t="s">
        <v>201</v>
      </c>
      <c r="D704" s="6">
        <v>12</v>
      </c>
      <c r="E704" s="47">
        <v>1597.65</v>
      </c>
      <c r="F704" s="46"/>
      <c r="G704" s="40" t="s">
        <v>954</v>
      </c>
      <c r="P704" s="36">
        <f t="shared" si="59"/>
        <v>1597.65</v>
      </c>
    </row>
    <row r="705" spans="1:16" x14ac:dyDescent="0.25">
      <c r="A705" s="4" t="s">
        <v>562</v>
      </c>
      <c r="B705" s="1">
        <v>25242</v>
      </c>
      <c r="C705" s="5" t="s">
        <v>3</v>
      </c>
      <c r="D705" s="7">
        <v>2837</v>
      </c>
      <c r="E705" s="47">
        <v>164690.25</v>
      </c>
      <c r="F705" s="46"/>
      <c r="G705" s="40" t="s">
        <v>954</v>
      </c>
      <c r="J705" s="40" t="s">
        <v>1181</v>
      </c>
      <c r="P705" s="36">
        <f t="shared" si="59"/>
        <v>164690.25</v>
      </c>
    </row>
    <row r="706" spans="1:16" x14ac:dyDescent="0.25">
      <c r="A706" s="4" t="s">
        <v>563</v>
      </c>
      <c r="B706" s="1">
        <v>62736</v>
      </c>
      <c r="C706" s="5" t="s">
        <v>3</v>
      </c>
      <c r="D706" s="7">
        <v>2651</v>
      </c>
      <c r="E706" s="47">
        <v>153892.79999999999</v>
      </c>
      <c r="F706" s="46"/>
      <c r="G706" s="40" t="s">
        <v>954</v>
      </c>
      <c r="J706" s="40" t="s">
        <v>1181</v>
      </c>
      <c r="P706" s="36">
        <f t="shared" si="59"/>
        <v>153892.79999999999</v>
      </c>
    </row>
    <row r="707" spans="1:16" x14ac:dyDescent="0.25">
      <c r="A707" s="4" t="s">
        <v>423</v>
      </c>
      <c r="B707" s="1">
        <v>40633</v>
      </c>
      <c r="C707" s="5" t="s">
        <v>3</v>
      </c>
      <c r="D707" s="7">
        <v>24160</v>
      </c>
      <c r="E707" s="47">
        <v>1402508.47</v>
      </c>
      <c r="F707" s="46"/>
      <c r="G707" s="40" t="s">
        <v>954</v>
      </c>
      <c r="J707" s="40" t="s">
        <v>1181</v>
      </c>
      <c r="P707" s="36">
        <f t="shared" si="59"/>
        <v>1402508.47</v>
      </c>
    </row>
    <row r="708" spans="1:16" x14ac:dyDescent="0.25">
      <c r="A708" s="4" t="s">
        <v>564</v>
      </c>
      <c r="B708" s="1">
        <v>328</v>
      </c>
      <c r="C708" s="5" t="s">
        <v>3</v>
      </c>
      <c r="D708" s="6">
        <v>84.6</v>
      </c>
      <c r="E708" s="47">
        <v>846</v>
      </c>
      <c r="F708" s="46"/>
      <c r="G708" s="40" t="s">
        <v>954</v>
      </c>
      <c r="J708" s="40" t="s">
        <v>1181</v>
      </c>
      <c r="P708" s="36">
        <f t="shared" si="59"/>
        <v>846</v>
      </c>
    </row>
    <row r="709" spans="1:16" x14ac:dyDescent="0.25">
      <c r="A709" s="4" t="s">
        <v>317</v>
      </c>
      <c r="B709" s="1">
        <v>13602</v>
      </c>
      <c r="C709" s="5" t="s">
        <v>3</v>
      </c>
      <c r="D709" s="6">
        <v>412.8</v>
      </c>
      <c r="E709" s="47">
        <v>4128</v>
      </c>
      <c r="F709" s="46"/>
      <c r="G709" s="40" t="s">
        <v>954</v>
      </c>
      <c r="J709" s="40" t="s">
        <v>1181</v>
      </c>
      <c r="P709" s="36">
        <f t="shared" si="59"/>
        <v>4128</v>
      </c>
    </row>
    <row r="710" spans="1:16" x14ac:dyDescent="0.25">
      <c r="A710" s="4" t="s">
        <v>465</v>
      </c>
      <c r="B710" s="1">
        <v>27526</v>
      </c>
      <c r="C710" s="5" t="s">
        <v>3</v>
      </c>
      <c r="D710" s="6">
        <v>503</v>
      </c>
      <c r="E710" s="47">
        <v>95419.1</v>
      </c>
      <c r="F710" s="46"/>
      <c r="G710" s="40" t="s">
        <v>954</v>
      </c>
      <c r="P710" s="36">
        <f t="shared" si="59"/>
        <v>95419.1</v>
      </c>
    </row>
    <row r="711" spans="1:16" x14ac:dyDescent="0.25">
      <c r="A711" s="4" t="s">
        <v>565</v>
      </c>
      <c r="B711" s="1">
        <v>28705</v>
      </c>
      <c r="C711" s="5" t="s">
        <v>3</v>
      </c>
      <c r="D711" s="6">
        <v>290.85000000000002</v>
      </c>
      <c r="E711" s="47">
        <v>2908.5</v>
      </c>
      <c r="F711" s="46">
        <v>33</v>
      </c>
      <c r="G711" s="40">
        <f>F711*D711</f>
        <v>9598.0500000000011</v>
      </c>
      <c r="H711" s="50" t="s">
        <v>1298</v>
      </c>
      <c r="K711" s="40">
        <v>0.15</v>
      </c>
      <c r="L711" s="40">
        <v>0</v>
      </c>
      <c r="M711" s="40">
        <v>0.16</v>
      </c>
      <c r="N711" s="40">
        <f t="shared" ref="N711:N771" si="60">1-((1-K711)*(1-L711)*(1-M711))</f>
        <v>0.28600000000000003</v>
      </c>
      <c r="O711" s="40">
        <f t="shared" ref="O711:O771" si="61">G711*N711</f>
        <v>2745.0423000000005</v>
      </c>
      <c r="P711" s="36">
        <f t="shared" ref="P711:P772" si="62">G711-O711</f>
        <v>6853.0077000000001</v>
      </c>
    </row>
    <row r="712" spans="1:16" x14ac:dyDescent="0.25">
      <c r="A712" s="4" t="s">
        <v>566</v>
      </c>
      <c r="B712" s="1">
        <v>50875</v>
      </c>
      <c r="C712" s="5" t="s">
        <v>3</v>
      </c>
      <c r="D712" s="6">
        <v>18.8</v>
      </c>
      <c r="E712" s="47">
        <v>188</v>
      </c>
      <c r="F712" s="46"/>
      <c r="G712" s="40" t="s">
        <v>954</v>
      </c>
      <c r="P712" s="36">
        <f t="shared" ref="P712:P723" si="63">E712</f>
        <v>188</v>
      </c>
    </row>
    <row r="713" spans="1:16" x14ac:dyDescent="0.25">
      <c r="A713" s="4" t="s">
        <v>567</v>
      </c>
      <c r="B713" s="1">
        <v>40394</v>
      </c>
      <c r="C713" s="5" t="s">
        <v>3</v>
      </c>
      <c r="D713" s="6">
        <v>79.5</v>
      </c>
      <c r="E713" s="47">
        <v>795</v>
      </c>
      <c r="F713" s="46"/>
      <c r="G713" s="40" t="s">
        <v>954</v>
      </c>
      <c r="P713" s="36">
        <f t="shared" si="63"/>
        <v>795</v>
      </c>
    </row>
    <row r="714" spans="1:16" x14ac:dyDescent="0.25">
      <c r="A714" s="4" t="s">
        <v>415</v>
      </c>
      <c r="B714" s="1">
        <v>34440</v>
      </c>
      <c r="C714" s="5" t="s">
        <v>3</v>
      </c>
      <c r="D714" s="6">
        <v>182</v>
      </c>
      <c r="E714" s="47">
        <v>1820</v>
      </c>
      <c r="F714" s="46"/>
      <c r="G714" s="40" t="s">
        <v>954</v>
      </c>
      <c r="P714" s="36">
        <f t="shared" si="63"/>
        <v>1820</v>
      </c>
    </row>
    <row r="715" spans="1:16" x14ac:dyDescent="0.25">
      <c r="A715" s="4" t="s">
        <v>568</v>
      </c>
      <c r="B715" s="1">
        <v>51271</v>
      </c>
      <c r="C715" s="5" t="s">
        <v>3</v>
      </c>
      <c r="D715" s="6">
        <v>435</v>
      </c>
      <c r="E715" s="47">
        <v>4350</v>
      </c>
      <c r="F715" s="46"/>
      <c r="G715" s="40" t="s">
        <v>954</v>
      </c>
      <c r="P715" s="36">
        <f t="shared" si="63"/>
        <v>4350</v>
      </c>
    </row>
    <row r="716" spans="1:16" x14ac:dyDescent="0.25">
      <c r="A716" s="4" t="s">
        <v>569</v>
      </c>
      <c r="B716" s="1">
        <v>43681</v>
      </c>
      <c r="C716" s="5" t="s">
        <v>3</v>
      </c>
      <c r="D716" s="6">
        <v>89.4</v>
      </c>
      <c r="E716" s="47">
        <v>894</v>
      </c>
      <c r="F716" s="46"/>
      <c r="G716" s="40" t="s">
        <v>954</v>
      </c>
      <c r="P716" s="36">
        <f t="shared" si="63"/>
        <v>894</v>
      </c>
    </row>
    <row r="717" spans="1:16" x14ac:dyDescent="0.25">
      <c r="A717" s="4" t="s">
        <v>570</v>
      </c>
      <c r="B717" s="1">
        <v>40399</v>
      </c>
      <c r="C717" s="5" t="s">
        <v>3</v>
      </c>
      <c r="D717" s="6">
        <v>144</v>
      </c>
      <c r="E717" s="47">
        <v>1440</v>
      </c>
      <c r="F717" s="46"/>
      <c r="G717" s="40" t="s">
        <v>954</v>
      </c>
      <c r="P717" s="36">
        <f t="shared" si="63"/>
        <v>1440</v>
      </c>
    </row>
    <row r="718" spans="1:16" x14ac:dyDescent="0.25">
      <c r="A718" s="4" t="s">
        <v>571</v>
      </c>
      <c r="B718" s="1">
        <v>34359</v>
      </c>
      <c r="C718" s="5" t="s">
        <v>3</v>
      </c>
      <c r="D718" s="6">
        <v>46.9</v>
      </c>
      <c r="E718" s="47">
        <v>469</v>
      </c>
      <c r="F718" s="46"/>
      <c r="G718" s="40" t="s">
        <v>954</v>
      </c>
      <c r="P718" s="36">
        <f t="shared" si="63"/>
        <v>469</v>
      </c>
    </row>
    <row r="719" spans="1:16" x14ac:dyDescent="0.25">
      <c r="A719" s="4" t="s">
        <v>572</v>
      </c>
      <c r="B719" s="1">
        <v>40403</v>
      </c>
      <c r="C719" s="5" t="s">
        <v>3</v>
      </c>
      <c r="D719" s="6">
        <v>234</v>
      </c>
      <c r="E719" s="47">
        <v>2340</v>
      </c>
      <c r="F719" s="46"/>
      <c r="G719" s="40" t="s">
        <v>954</v>
      </c>
      <c r="P719" s="36">
        <f t="shared" si="63"/>
        <v>2340</v>
      </c>
    </row>
    <row r="720" spans="1:16" x14ac:dyDescent="0.25">
      <c r="A720" s="4" t="s">
        <v>573</v>
      </c>
      <c r="B720" s="1">
        <v>40405</v>
      </c>
      <c r="C720" s="5" t="s">
        <v>3</v>
      </c>
      <c r="D720" s="6">
        <v>274.98</v>
      </c>
      <c r="E720" s="47">
        <v>2749.76</v>
      </c>
      <c r="F720" s="46"/>
      <c r="G720" s="40" t="s">
        <v>954</v>
      </c>
      <c r="P720" s="36">
        <f t="shared" si="63"/>
        <v>2749.76</v>
      </c>
    </row>
    <row r="721" spans="1:16" x14ac:dyDescent="0.25">
      <c r="A721" s="4" t="s">
        <v>574</v>
      </c>
      <c r="B721" s="1">
        <v>34635</v>
      </c>
      <c r="C721" s="5" t="s">
        <v>3</v>
      </c>
      <c r="D721" s="6">
        <v>272.39999999999998</v>
      </c>
      <c r="E721" s="47">
        <v>2724</v>
      </c>
      <c r="F721" s="46"/>
      <c r="G721" s="40" t="s">
        <v>954</v>
      </c>
      <c r="P721" s="36">
        <f t="shared" si="63"/>
        <v>2724</v>
      </c>
    </row>
    <row r="722" spans="1:16" x14ac:dyDescent="0.25">
      <c r="A722" s="4" t="s">
        <v>575</v>
      </c>
      <c r="B722" s="1">
        <v>26569</v>
      </c>
      <c r="C722" s="5" t="s">
        <v>3</v>
      </c>
      <c r="D722" s="6">
        <v>320.10000000000002</v>
      </c>
      <c r="E722" s="47">
        <v>3201</v>
      </c>
      <c r="F722" s="46"/>
      <c r="G722" s="40" t="s">
        <v>954</v>
      </c>
      <c r="P722" s="36">
        <f t="shared" si="63"/>
        <v>3201</v>
      </c>
    </row>
    <row r="723" spans="1:16" x14ac:dyDescent="0.25">
      <c r="A723" s="4" t="s">
        <v>576</v>
      </c>
      <c r="B723" s="1">
        <v>50866</v>
      </c>
      <c r="C723" s="5" t="s">
        <v>3</v>
      </c>
      <c r="D723" s="6">
        <v>30.6</v>
      </c>
      <c r="E723" s="47">
        <v>306</v>
      </c>
      <c r="F723" s="46"/>
      <c r="G723" s="40" t="s">
        <v>954</v>
      </c>
      <c r="P723" s="36">
        <f t="shared" si="63"/>
        <v>306</v>
      </c>
    </row>
    <row r="724" spans="1:16" x14ac:dyDescent="0.25">
      <c r="A724" s="4" t="s">
        <v>469</v>
      </c>
      <c r="B724" s="1">
        <v>25558</v>
      </c>
      <c r="C724" s="5" t="s">
        <v>3</v>
      </c>
      <c r="D724" s="6">
        <v>8.6</v>
      </c>
      <c r="E724" s="47">
        <v>86</v>
      </c>
      <c r="F724" s="46">
        <v>42.546999999999997</v>
      </c>
      <c r="G724" s="40">
        <f>F724*D724</f>
        <v>365.90419999999995</v>
      </c>
      <c r="H724" s="50" t="s">
        <v>1193</v>
      </c>
      <c r="J724" s="40" t="s">
        <v>1186</v>
      </c>
      <c r="K724" s="40">
        <v>0.15</v>
      </c>
      <c r="L724" s="40">
        <v>0</v>
      </c>
      <c r="M724" s="40">
        <v>0.16</v>
      </c>
      <c r="N724" s="40">
        <f t="shared" si="60"/>
        <v>0.28600000000000003</v>
      </c>
      <c r="O724" s="40">
        <f t="shared" si="61"/>
        <v>104.6486012</v>
      </c>
      <c r="P724" s="36">
        <f t="shared" si="62"/>
        <v>261.25559879999992</v>
      </c>
    </row>
    <row r="725" spans="1:16" x14ac:dyDescent="0.25">
      <c r="A725" s="4" t="s">
        <v>471</v>
      </c>
      <c r="B725" s="1">
        <v>23007</v>
      </c>
      <c r="C725" s="5" t="s">
        <v>3</v>
      </c>
      <c r="D725" s="7">
        <v>1696.48</v>
      </c>
      <c r="E725" s="47">
        <v>68283.320000000007</v>
      </c>
      <c r="F725" s="46">
        <v>40.799999999999997</v>
      </c>
      <c r="G725" s="40">
        <f>F725*D725</f>
        <v>69216.383999999991</v>
      </c>
      <c r="H725" s="50" t="s">
        <v>1198</v>
      </c>
      <c r="J725" s="40" t="s">
        <v>1186</v>
      </c>
      <c r="K725" s="40">
        <v>0.15</v>
      </c>
      <c r="L725" s="40">
        <v>0</v>
      </c>
      <c r="M725" s="40">
        <v>0.16</v>
      </c>
      <c r="N725" s="40">
        <f t="shared" si="60"/>
        <v>0.28600000000000003</v>
      </c>
      <c r="O725" s="40">
        <f t="shared" si="61"/>
        <v>19795.885824000001</v>
      </c>
      <c r="P725" s="36">
        <f t="shared" si="62"/>
        <v>49420.498175999994</v>
      </c>
    </row>
    <row r="726" spans="1:16" x14ac:dyDescent="0.25">
      <c r="A726" s="4" t="s">
        <v>577</v>
      </c>
      <c r="B726" s="1">
        <v>45957</v>
      </c>
      <c r="C726" s="5" t="s">
        <v>3</v>
      </c>
      <c r="D726" s="6">
        <v>34.799999999999997</v>
      </c>
      <c r="E726" s="47">
        <v>348</v>
      </c>
      <c r="F726" s="46"/>
      <c r="G726" s="40" t="s">
        <v>954</v>
      </c>
      <c r="P726" s="36">
        <f>E726</f>
        <v>348</v>
      </c>
    </row>
    <row r="727" spans="1:16" x14ac:dyDescent="0.25">
      <c r="A727" s="4" t="s">
        <v>578</v>
      </c>
      <c r="B727" s="1">
        <v>51270</v>
      </c>
      <c r="C727" s="5" t="s">
        <v>3</v>
      </c>
      <c r="D727" s="6">
        <v>21.32</v>
      </c>
      <c r="E727" s="47">
        <v>213.2</v>
      </c>
      <c r="F727" s="46"/>
      <c r="G727" s="40" t="s">
        <v>954</v>
      </c>
      <c r="P727" s="36">
        <f>E727</f>
        <v>213.2</v>
      </c>
    </row>
    <row r="728" spans="1:16" x14ac:dyDescent="0.25">
      <c r="A728" s="4" t="s">
        <v>579</v>
      </c>
      <c r="B728" s="1">
        <v>7895</v>
      </c>
      <c r="C728" s="5" t="s">
        <v>3</v>
      </c>
      <c r="D728" s="6">
        <v>28.95</v>
      </c>
      <c r="E728" s="47">
        <v>289.5</v>
      </c>
      <c r="F728" s="46"/>
      <c r="G728" s="40" t="s">
        <v>954</v>
      </c>
      <c r="J728" s="40" t="s">
        <v>1186</v>
      </c>
      <c r="P728" s="36">
        <f>E728</f>
        <v>289.5</v>
      </c>
    </row>
    <row r="729" spans="1:16" x14ac:dyDescent="0.25">
      <c r="A729" s="4" t="s">
        <v>580</v>
      </c>
      <c r="B729" s="1">
        <v>22163</v>
      </c>
      <c r="C729" s="5" t="s">
        <v>3</v>
      </c>
      <c r="D729" s="6">
        <v>22.4</v>
      </c>
      <c r="E729" s="47">
        <v>224</v>
      </c>
      <c r="F729" s="46"/>
      <c r="G729" s="40" t="s">
        <v>954</v>
      </c>
      <c r="J729" s="40" t="s">
        <v>1225</v>
      </c>
      <c r="P729" s="36">
        <f>E729</f>
        <v>224</v>
      </c>
    </row>
    <row r="730" spans="1:16" x14ac:dyDescent="0.25">
      <c r="A730" s="4" t="s">
        <v>64</v>
      </c>
      <c r="B730" s="1">
        <v>23409</v>
      </c>
      <c r="C730" s="5" t="s">
        <v>3</v>
      </c>
      <c r="D730" s="6">
        <v>284.39999999999998</v>
      </c>
      <c r="E730" s="47">
        <v>2844</v>
      </c>
      <c r="F730" s="48">
        <v>48.18</v>
      </c>
      <c r="G730" s="49">
        <f>D730*F730</f>
        <v>13702.391999999998</v>
      </c>
      <c r="H730" s="50" t="s">
        <v>904</v>
      </c>
      <c r="J730" s="40" t="s">
        <v>1186</v>
      </c>
      <c r="K730" s="40">
        <v>0.15</v>
      </c>
      <c r="L730" s="40">
        <v>0</v>
      </c>
      <c r="M730" s="40">
        <v>0.16</v>
      </c>
      <c r="N730" s="40">
        <f t="shared" si="60"/>
        <v>0.28600000000000003</v>
      </c>
      <c r="O730" s="40">
        <f t="shared" si="61"/>
        <v>3918.8841119999997</v>
      </c>
      <c r="P730" s="36">
        <f t="shared" si="62"/>
        <v>9783.5078879999983</v>
      </c>
    </row>
    <row r="731" spans="1:16" x14ac:dyDescent="0.25">
      <c r="A731" s="4" t="s">
        <v>581</v>
      </c>
      <c r="B731" s="1">
        <v>13549</v>
      </c>
      <c r="C731" s="5" t="s">
        <v>3</v>
      </c>
      <c r="D731" s="6">
        <v>106.8</v>
      </c>
      <c r="E731" s="47">
        <v>1068</v>
      </c>
      <c r="F731" s="46">
        <v>40.4</v>
      </c>
      <c r="G731" s="40">
        <f t="shared" ref="G731:G736" si="64">F731*D731</f>
        <v>4314.7199999999993</v>
      </c>
      <c r="H731" s="50" t="s">
        <v>1199</v>
      </c>
      <c r="J731" s="40" t="s">
        <v>1186</v>
      </c>
      <c r="K731" s="40">
        <v>0.15</v>
      </c>
      <c r="L731" s="40">
        <v>0</v>
      </c>
      <c r="M731" s="40">
        <v>0.16</v>
      </c>
      <c r="N731" s="40">
        <f t="shared" si="60"/>
        <v>0.28600000000000003</v>
      </c>
      <c r="O731" s="40">
        <f t="shared" si="61"/>
        <v>1234.00992</v>
      </c>
      <c r="P731" s="36">
        <f t="shared" si="62"/>
        <v>3080.7100799999994</v>
      </c>
    </row>
    <row r="732" spans="1:16" x14ac:dyDescent="0.25">
      <c r="A732" s="4" t="s">
        <v>582</v>
      </c>
      <c r="B732" s="1">
        <v>31223</v>
      </c>
      <c r="C732" s="5" t="s">
        <v>3</v>
      </c>
      <c r="D732" s="7">
        <v>1264.5</v>
      </c>
      <c r="E732" s="47">
        <v>12645</v>
      </c>
      <c r="F732" s="46">
        <v>62.15</v>
      </c>
      <c r="G732" s="40">
        <f t="shared" si="64"/>
        <v>78588.675000000003</v>
      </c>
      <c r="H732" s="50" t="s">
        <v>1062</v>
      </c>
      <c r="J732" s="40" t="s">
        <v>1261</v>
      </c>
      <c r="K732" s="40">
        <v>0.15</v>
      </c>
      <c r="L732" s="40">
        <v>0</v>
      </c>
      <c r="M732" s="40">
        <v>0.16</v>
      </c>
      <c r="N732" s="40">
        <f t="shared" si="60"/>
        <v>0.28600000000000003</v>
      </c>
      <c r="O732" s="40">
        <f t="shared" si="61"/>
        <v>22476.361050000003</v>
      </c>
      <c r="P732" s="36">
        <f t="shared" si="62"/>
        <v>56112.313949999996</v>
      </c>
    </row>
    <row r="733" spans="1:16" x14ac:dyDescent="0.25">
      <c r="A733" s="4" t="s">
        <v>166</v>
      </c>
      <c r="B733" s="1">
        <v>32802</v>
      </c>
      <c r="C733" s="5" t="s">
        <v>3</v>
      </c>
      <c r="D733" s="6">
        <v>141.30000000000001</v>
      </c>
      <c r="E733" s="47">
        <v>1413</v>
      </c>
      <c r="F733" s="46">
        <v>79.965000000000003</v>
      </c>
      <c r="G733" s="40">
        <f t="shared" si="64"/>
        <v>11299.054500000002</v>
      </c>
      <c r="H733" s="50" t="s">
        <v>974</v>
      </c>
      <c r="J733" s="40" t="s">
        <v>1208</v>
      </c>
      <c r="K733" s="40">
        <v>0.15</v>
      </c>
      <c r="L733" s="40">
        <v>0</v>
      </c>
      <c r="M733" s="40">
        <v>0.16</v>
      </c>
      <c r="N733" s="40">
        <f t="shared" si="60"/>
        <v>0.28600000000000003</v>
      </c>
      <c r="O733" s="40">
        <f t="shared" si="61"/>
        <v>3231.5295870000009</v>
      </c>
      <c r="P733" s="36">
        <f t="shared" si="62"/>
        <v>8067.5249130000011</v>
      </c>
    </row>
    <row r="734" spans="1:16" x14ac:dyDescent="0.25">
      <c r="A734" s="4" t="s">
        <v>583</v>
      </c>
      <c r="B734" s="1">
        <v>13446</v>
      </c>
      <c r="C734" s="5" t="s">
        <v>3</v>
      </c>
      <c r="D734" s="7">
        <v>1442.6</v>
      </c>
      <c r="E734" s="47">
        <v>14426</v>
      </c>
      <c r="F734" s="46">
        <v>75.2</v>
      </c>
      <c r="G734" s="40">
        <f t="shared" si="64"/>
        <v>108483.52</v>
      </c>
      <c r="H734" s="50" t="s">
        <v>977</v>
      </c>
      <c r="J734" s="40" t="s">
        <v>1208</v>
      </c>
      <c r="K734" s="40">
        <v>0.15</v>
      </c>
      <c r="L734" s="40">
        <v>0</v>
      </c>
      <c r="M734" s="40">
        <v>0.16</v>
      </c>
      <c r="N734" s="40">
        <f t="shared" si="60"/>
        <v>0.28600000000000003</v>
      </c>
      <c r="O734" s="40">
        <f t="shared" si="61"/>
        <v>31026.286720000004</v>
      </c>
      <c r="P734" s="36">
        <f t="shared" si="62"/>
        <v>77457.23328</v>
      </c>
    </row>
    <row r="735" spans="1:16" x14ac:dyDescent="0.25">
      <c r="A735" s="4" t="s">
        <v>584</v>
      </c>
      <c r="B735" s="1">
        <v>39986</v>
      </c>
      <c r="C735" s="5" t="s">
        <v>3</v>
      </c>
      <c r="D735" s="6">
        <v>240.6</v>
      </c>
      <c r="E735" s="47">
        <v>2406</v>
      </c>
      <c r="F735" s="46">
        <v>85.04</v>
      </c>
      <c r="G735" s="40">
        <f t="shared" si="64"/>
        <v>20460.624</v>
      </c>
      <c r="H735" s="50" t="s">
        <v>986</v>
      </c>
      <c r="J735" s="40" t="s">
        <v>1208</v>
      </c>
      <c r="K735" s="40">
        <v>0.15</v>
      </c>
      <c r="L735" s="40">
        <v>0</v>
      </c>
      <c r="M735" s="40">
        <v>0.16</v>
      </c>
      <c r="N735" s="40">
        <f t="shared" si="60"/>
        <v>0.28600000000000003</v>
      </c>
      <c r="O735" s="40">
        <f t="shared" si="61"/>
        <v>5851.7384640000009</v>
      </c>
      <c r="P735" s="36">
        <f t="shared" si="62"/>
        <v>14608.885535999998</v>
      </c>
    </row>
    <row r="736" spans="1:16" x14ac:dyDescent="0.25">
      <c r="A736" s="4" t="s">
        <v>585</v>
      </c>
      <c r="B736" s="1">
        <v>21968</v>
      </c>
      <c r="C736" s="5" t="s">
        <v>3</v>
      </c>
      <c r="D736" s="6">
        <v>408</v>
      </c>
      <c r="E736" s="47">
        <v>4080</v>
      </c>
      <c r="F736" s="46">
        <v>46.6</v>
      </c>
      <c r="G736" s="40">
        <f t="shared" si="64"/>
        <v>19012.8</v>
      </c>
      <c r="H736" s="50" t="s">
        <v>1285</v>
      </c>
      <c r="J736" s="40" t="s">
        <v>1286</v>
      </c>
      <c r="K736" s="40">
        <v>0.15</v>
      </c>
      <c r="L736" s="40">
        <v>0</v>
      </c>
      <c r="M736" s="40">
        <v>0.16</v>
      </c>
      <c r="N736" s="40">
        <f t="shared" si="60"/>
        <v>0.28600000000000003</v>
      </c>
      <c r="O736" s="40">
        <f t="shared" si="61"/>
        <v>5437.6608000000006</v>
      </c>
      <c r="P736" s="36">
        <f t="shared" si="62"/>
        <v>13575.139199999998</v>
      </c>
    </row>
    <row r="737" spans="1:16" ht="22.5" x14ac:dyDescent="0.25">
      <c r="A737" s="4" t="s">
        <v>496</v>
      </c>
      <c r="B737" s="1">
        <v>27527</v>
      </c>
      <c r="C737" s="5" t="s">
        <v>201</v>
      </c>
      <c r="D737" s="6">
        <v>140</v>
      </c>
      <c r="E737" s="47">
        <v>11905.6</v>
      </c>
      <c r="F737" s="46"/>
      <c r="G737" s="40" t="s">
        <v>954</v>
      </c>
      <c r="P737" s="36">
        <f>E737</f>
        <v>11905.6</v>
      </c>
    </row>
    <row r="738" spans="1:16" x14ac:dyDescent="0.25">
      <c r="A738" s="4" t="s">
        <v>586</v>
      </c>
      <c r="B738" s="1">
        <v>31192</v>
      </c>
      <c r="C738" s="5" t="s">
        <v>3</v>
      </c>
      <c r="D738" s="6">
        <v>155</v>
      </c>
      <c r="E738" s="47">
        <v>1550</v>
      </c>
      <c r="F738" s="46">
        <v>40.99</v>
      </c>
      <c r="G738" s="40">
        <f>F738*D738</f>
        <v>6353.4500000000007</v>
      </c>
      <c r="H738" s="50" t="s">
        <v>1167</v>
      </c>
      <c r="J738" s="40" t="s">
        <v>1166</v>
      </c>
      <c r="K738" s="40">
        <v>0.15</v>
      </c>
      <c r="L738" s="40">
        <v>0</v>
      </c>
      <c r="M738" s="40">
        <v>0.16</v>
      </c>
      <c r="N738" s="40">
        <f t="shared" si="60"/>
        <v>0.28600000000000003</v>
      </c>
      <c r="O738" s="40">
        <f t="shared" si="61"/>
        <v>1817.0867000000005</v>
      </c>
      <c r="P738" s="36">
        <f t="shared" si="62"/>
        <v>4536.3633</v>
      </c>
    </row>
    <row r="739" spans="1:16" x14ac:dyDescent="0.25">
      <c r="A739" s="4" t="s">
        <v>587</v>
      </c>
      <c r="B739" s="1">
        <v>26069</v>
      </c>
      <c r="C739" s="5" t="s">
        <v>3</v>
      </c>
      <c r="D739" s="6">
        <v>147.6</v>
      </c>
      <c r="E739" s="47">
        <v>1476</v>
      </c>
      <c r="F739" s="46">
        <v>47</v>
      </c>
      <c r="G739" s="40">
        <f>D739*F739</f>
        <v>6937.2</v>
      </c>
      <c r="H739" s="50" t="s">
        <v>1173</v>
      </c>
      <c r="J739" s="40" t="s">
        <v>1166</v>
      </c>
      <c r="K739" s="40">
        <v>0.15</v>
      </c>
      <c r="L739" s="40">
        <v>0</v>
      </c>
      <c r="M739" s="40">
        <v>0.16</v>
      </c>
      <c r="N739" s="40">
        <f t="shared" si="60"/>
        <v>0.28600000000000003</v>
      </c>
      <c r="O739" s="40">
        <f t="shared" si="61"/>
        <v>1984.0392000000002</v>
      </c>
      <c r="P739" s="36">
        <f t="shared" si="62"/>
        <v>4953.1607999999997</v>
      </c>
    </row>
    <row r="740" spans="1:16" x14ac:dyDescent="0.25">
      <c r="A740" s="4" t="s">
        <v>498</v>
      </c>
      <c r="B740" s="1">
        <v>14247</v>
      </c>
      <c r="C740" s="5" t="s">
        <v>3</v>
      </c>
      <c r="D740" s="6">
        <v>278.3</v>
      </c>
      <c r="E740" s="47">
        <v>2783</v>
      </c>
      <c r="F740" s="46">
        <v>47.45</v>
      </c>
      <c r="G740" s="40">
        <f>F740*D740</f>
        <v>13205.335000000001</v>
      </c>
      <c r="H740" s="50" t="s">
        <v>1174</v>
      </c>
      <c r="J740" s="40" t="s">
        <v>1166</v>
      </c>
      <c r="K740" s="40">
        <v>0.15</v>
      </c>
      <c r="L740" s="40">
        <v>0</v>
      </c>
      <c r="M740" s="40">
        <v>0.16</v>
      </c>
      <c r="N740" s="40">
        <f t="shared" si="60"/>
        <v>0.28600000000000003</v>
      </c>
      <c r="O740" s="40">
        <f t="shared" si="61"/>
        <v>3776.7258100000008</v>
      </c>
      <c r="P740" s="36">
        <f t="shared" si="62"/>
        <v>9428.6091899999992</v>
      </c>
    </row>
    <row r="741" spans="1:16" x14ac:dyDescent="0.25">
      <c r="A741" s="4" t="s">
        <v>500</v>
      </c>
      <c r="B741" s="1">
        <v>14244</v>
      </c>
      <c r="C741" s="5" t="s">
        <v>3</v>
      </c>
      <c r="D741" s="6">
        <v>864</v>
      </c>
      <c r="E741" s="47">
        <v>8640</v>
      </c>
      <c r="F741" s="46">
        <v>73.8</v>
      </c>
      <c r="G741" s="40">
        <f>D741*F741</f>
        <v>63763.199999999997</v>
      </c>
      <c r="H741" s="50" t="s">
        <v>1179</v>
      </c>
      <c r="J741" s="40" t="s">
        <v>1166</v>
      </c>
      <c r="K741" s="40">
        <v>0.15</v>
      </c>
      <c r="L741" s="40">
        <v>0</v>
      </c>
      <c r="M741" s="40">
        <v>0.16</v>
      </c>
      <c r="N741" s="40">
        <f t="shared" si="60"/>
        <v>0.28600000000000003</v>
      </c>
      <c r="O741" s="40">
        <f t="shared" si="61"/>
        <v>18236.2752</v>
      </c>
      <c r="P741" s="36">
        <f t="shared" si="62"/>
        <v>45526.924799999993</v>
      </c>
    </row>
    <row r="742" spans="1:16" x14ac:dyDescent="0.25">
      <c r="A742" s="4" t="s">
        <v>502</v>
      </c>
      <c r="B742" s="1">
        <v>33584</v>
      </c>
      <c r="C742" s="5" t="s">
        <v>3</v>
      </c>
      <c r="D742" s="6">
        <v>120.84</v>
      </c>
      <c r="E742" s="47">
        <v>1208.4000000000001</v>
      </c>
      <c r="F742" s="46">
        <v>73.8</v>
      </c>
      <c r="G742" s="40">
        <f>F742*D742</f>
        <v>8917.9920000000002</v>
      </c>
      <c r="H742" s="50" t="s">
        <v>1296</v>
      </c>
      <c r="J742" s="40" t="s">
        <v>1166</v>
      </c>
      <c r="K742" s="40">
        <v>0.15</v>
      </c>
      <c r="L742" s="40">
        <v>0</v>
      </c>
      <c r="M742" s="40">
        <v>0.16</v>
      </c>
      <c r="N742" s="40">
        <f t="shared" si="60"/>
        <v>0.28600000000000003</v>
      </c>
      <c r="O742" s="40">
        <f t="shared" si="61"/>
        <v>2550.5457120000005</v>
      </c>
      <c r="P742" s="36">
        <f t="shared" si="62"/>
        <v>6367.4462879999992</v>
      </c>
    </row>
    <row r="743" spans="1:16" x14ac:dyDescent="0.25">
      <c r="A743" s="4" t="s">
        <v>588</v>
      </c>
      <c r="B743" s="1">
        <v>43460</v>
      </c>
      <c r="C743" s="5" t="s">
        <v>3</v>
      </c>
      <c r="D743" s="6">
        <v>107.4</v>
      </c>
      <c r="E743" s="47">
        <v>1074</v>
      </c>
      <c r="F743" s="46"/>
      <c r="G743" s="40" t="s">
        <v>954</v>
      </c>
      <c r="P743" s="36">
        <f>E743</f>
        <v>1074</v>
      </c>
    </row>
    <row r="744" spans="1:16" x14ac:dyDescent="0.25">
      <c r="A744" s="4" t="s">
        <v>550</v>
      </c>
      <c r="B744" s="1">
        <v>43684</v>
      </c>
      <c r="C744" s="5" t="s">
        <v>3</v>
      </c>
      <c r="D744" s="6">
        <v>147.74</v>
      </c>
      <c r="E744" s="47">
        <v>9121.2999999999993</v>
      </c>
      <c r="F744" s="46"/>
      <c r="G744" s="40" t="s">
        <v>954</v>
      </c>
      <c r="P744" s="36">
        <f>E744</f>
        <v>9121.2999999999993</v>
      </c>
    </row>
    <row r="745" spans="1:16" x14ac:dyDescent="0.25">
      <c r="A745" s="4" t="s">
        <v>589</v>
      </c>
      <c r="B745" s="1">
        <v>40430</v>
      </c>
      <c r="C745" s="5" t="s">
        <v>3</v>
      </c>
      <c r="D745" s="6">
        <v>452.6</v>
      </c>
      <c r="E745" s="47">
        <v>4526</v>
      </c>
      <c r="F745" s="46"/>
      <c r="G745" s="40" t="s">
        <v>954</v>
      </c>
      <c r="P745" s="36">
        <f>E745</f>
        <v>4526</v>
      </c>
    </row>
    <row r="746" spans="1:16" x14ac:dyDescent="0.25">
      <c r="A746" s="4" t="s">
        <v>431</v>
      </c>
      <c r="B746" s="1">
        <v>40497</v>
      </c>
      <c r="C746" s="5" t="s">
        <v>3</v>
      </c>
      <c r="D746" s="6">
        <v>708.40099999999995</v>
      </c>
      <c r="E746" s="47">
        <v>37653.879999999997</v>
      </c>
      <c r="F746" s="46"/>
      <c r="G746" s="40" t="s">
        <v>954</v>
      </c>
      <c r="P746" s="36">
        <f>E746</f>
        <v>37653.879999999997</v>
      </c>
    </row>
    <row r="747" spans="1:16" x14ac:dyDescent="0.25">
      <c r="A747" s="4" t="s">
        <v>172</v>
      </c>
      <c r="B747" s="1">
        <v>32866</v>
      </c>
      <c r="C747" s="5" t="s">
        <v>3</v>
      </c>
      <c r="D747" s="7">
        <v>1864</v>
      </c>
      <c r="E747" s="47">
        <v>100339.53</v>
      </c>
      <c r="F747" s="46">
        <v>79.965000000000003</v>
      </c>
      <c r="G747" s="40">
        <f>F747*D747</f>
        <v>149054.76</v>
      </c>
      <c r="H747" s="50" t="s">
        <v>992</v>
      </c>
      <c r="J747" s="40" t="s">
        <v>1208</v>
      </c>
      <c r="K747" s="40">
        <v>0.15</v>
      </c>
      <c r="L747" s="40">
        <v>0</v>
      </c>
      <c r="M747" s="40">
        <v>0.16</v>
      </c>
      <c r="N747" s="40">
        <f t="shared" si="60"/>
        <v>0.28600000000000003</v>
      </c>
      <c r="O747" s="40">
        <f t="shared" si="61"/>
        <v>42629.661360000006</v>
      </c>
      <c r="P747" s="36">
        <f t="shared" si="62"/>
        <v>106425.09864000001</v>
      </c>
    </row>
    <row r="748" spans="1:16" ht="22.5" x14ac:dyDescent="0.25">
      <c r="A748" s="4" t="s">
        <v>212</v>
      </c>
      <c r="B748" s="1">
        <v>32331</v>
      </c>
      <c r="C748" s="5" t="s">
        <v>3</v>
      </c>
      <c r="D748" s="6">
        <v>304.8</v>
      </c>
      <c r="E748" s="47">
        <v>13344.15</v>
      </c>
      <c r="F748" s="46"/>
      <c r="G748" s="40" t="s">
        <v>954</v>
      </c>
      <c r="P748" s="36">
        <f>E748</f>
        <v>13344.15</v>
      </c>
    </row>
    <row r="749" spans="1:16" ht="22.5" x14ac:dyDescent="0.25">
      <c r="A749" s="4" t="s">
        <v>213</v>
      </c>
      <c r="B749" s="1">
        <v>32332</v>
      </c>
      <c r="C749" s="5" t="s">
        <v>3</v>
      </c>
      <c r="D749" s="6">
        <v>484.17</v>
      </c>
      <c r="E749" s="47">
        <v>21196.959999999999</v>
      </c>
      <c r="F749" s="46"/>
      <c r="G749" s="40" t="s">
        <v>954</v>
      </c>
      <c r="P749" s="36">
        <f>E749</f>
        <v>21196.959999999999</v>
      </c>
    </row>
    <row r="750" spans="1:16" x14ac:dyDescent="0.25">
      <c r="A750" s="4" t="s">
        <v>590</v>
      </c>
      <c r="B750" s="1">
        <v>11609</v>
      </c>
      <c r="C750" s="5" t="s">
        <v>3</v>
      </c>
      <c r="D750" s="6">
        <v>154.5</v>
      </c>
      <c r="E750" s="47">
        <v>55777.120000000003</v>
      </c>
      <c r="F750" s="46">
        <v>710.4</v>
      </c>
      <c r="G750" s="40">
        <f>F750*D750</f>
        <v>109756.8</v>
      </c>
      <c r="H750" s="50" t="s">
        <v>1230</v>
      </c>
      <c r="J750" s="40" t="s">
        <v>1227</v>
      </c>
      <c r="K750" s="40">
        <v>0.15</v>
      </c>
      <c r="L750" s="40">
        <v>0</v>
      </c>
      <c r="M750" s="40">
        <v>0.16</v>
      </c>
      <c r="N750" s="40">
        <f t="shared" si="60"/>
        <v>0.28600000000000003</v>
      </c>
      <c r="O750" s="40">
        <f t="shared" si="61"/>
        <v>31390.444800000005</v>
      </c>
      <c r="P750" s="36">
        <f t="shared" si="62"/>
        <v>78366.355199999991</v>
      </c>
    </row>
    <row r="751" spans="1:16" x14ac:dyDescent="0.25">
      <c r="A751" s="4" t="s">
        <v>591</v>
      </c>
      <c r="B751" s="1">
        <v>24359</v>
      </c>
      <c r="C751" s="5" t="s">
        <v>3</v>
      </c>
      <c r="D751" s="6">
        <v>30.411999999999999</v>
      </c>
      <c r="E751" s="47">
        <v>12680.26</v>
      </c>
      <c r="F751" s="46">
        <v>651.74099999999999</v>
      </c>
      <c r="G751" s="40">
        <f>F751*D751</f>
        <v>19820.747292</v>
      </c>
      <c r="H751" s="50" t="s">
        <v>1266</v>
      </c>
      <c r="J751" s="40" t="s">
        <v>1262</v>
      </c>
      <c r="K751" s="40">
        <v>0.15</v>
      </c>
      <c r="L751" s="40">
        <v>0</v>
      </c>
      <c r="M751" s="40">
        <v>0.16</v>
      </c>
      <c r="N751" s="40">
        <f t="shared" si="60"/>
        <v>0.28600000000000003</v>
      </c>
      <c r="O751" s="40">
        <f t="shared" si="61"/>
        <v>5668.733725512001</v>
      </c>
      <c r="P751" s="36">
        <f t="shared" si="62"/>
        <v>14152.013566488</v>
      </c>
    </row>
    <row r="752" spans="1:16" x14ac:dyDescent="0.25">
      <c r="A752" s="4" t="s">
        <v>592</v>
      </c>
      <c r="B752" s="1">
        <v>33282</v>
      </c>
      <c r="C752" s="5" t="s">
        <v>3</v>
      </c>
      <c r="D752" s="6">
        <v>744.59100000000001</v>
      </c>
      <c r="E752" s="47">
        <v>106097.23</v>
      </c>
      <c r="F752" s="46"/>
      <c r="G752" s="40" t="s">
        <v>954</v>
      </c>
      <c r="H752" s="50"/>
      <c r="P752" s="36">
        <f>E752</f>
        <v>106097.23</v>
      </c>
    </row>
    <row r="753" spans="1:16" x14ac:dyDescent="0.25">
      <c r="A753" s="4" t="s">
        <v>338</v>
      </c>
      <c r="B753" s="1">
        <v>32815</v>
      </c>
      <c r="C753" s="5" t="s">
        <v>3</v>
      </c>
      <c r="D753" s="6">
        <v>9</v>
      </c>
      <c r="E753" s="47">
        <v>762.71</v>
      </c>
      <c r="F753" s="46">
        <v>155</v>
      </c>
      <c r="G753" s="40">
        <f>155000/1000*D753</f>
        <v>1395</v>
      </c>
      <c r="H753" s="50" t="s">
        <v>877</v>
      </c>
      <c r="J753" s="40" t="s">
        <v>1069</v>
      </c>
      <c r="K753" s="40">
        <v>0.15</v>
      </c>
      <c r="L753" s="40">
        <v>0</v>
      </c>
      <c r="M753" s="40">
        <v>0.16</v>
      </c>
      <c r="N753" s="40">
        <f t="shared" si="60"/>
        <v>0.28600000000000003</v>
      </c>
      <c r="O753" s="40">
        <f t="shared" si="61"/>
        <v>398.97</v>
      </c>
      <c r="P753" s="36">
        <f t="shared" si="62"/>
        <v>996.03</v>
      </c>
    </row>
    <row r="754" spans="1:16" x14ac:dyDescent="0.25">
      <c r="A754" s="4" t="s">
        <v>593</v>
      </c>
      <c r="B754" s="1">
        <v>44934</v>
      </c>
      <c r="C754" s="5" t="s">
        <v>3</v>
      </c>
      <c r="D754" s="6">
        <v>313.2</v>
      </c>
      <c r="E754" s="47">
        <v>76800</v>
      </c>
      <c r="F754" s="46">
        <v>252.5</v>
      </c>
      <c r="G754" s="40">
        <f>F754*D754</f>
        <v>79083</v>
      </c>
      <c r="H754" s="50" t="s">
        <v>1292</v>
      </c>
      <c r="K754" s="40">
        <v>0.15</v>
      </c>
      <c r="L754" s="40">
        <v>0</v>
      </c>
      <c r="M754" s="40">
        <v>0.16</v>
      </c>
      <c r="N754" s="40">
        <f t="shared" si="60"/>
        <v>0.28600000000000003</v>
      </c>
      <c r="O754" s="40">
        <f t="shared" si="61"/>
        <v>22617.738000000001</v>
      </c>
      <c r="P754" s="36">
        <f t="shared" si="62"/>
        <v>56465.262000000002</v>
      </c>
    </row>
    <row r="755" spans="1:16" x14ac:dyDescent="0.25">
      <c r="A755" s="4" t="s">
        <v>594</v>
      </c>
      <c r="B755" s="1">
        <v>33360</v>
      </c>
      <c r="C755" s="5" t="s">
        <v>3</v>
      </c>
      <c r="D755" s="6">
        <v>691.36300000000006</v>
      </c>
      <c r="E755" s="47">
        <v>1521038.52</v>
      </c>
      <c r="F755" s="46"/>
      <c r="G755" s="40" t="s">
        <v>954</v>
      </c>
      <c r="P755" s="36">
        <f>E755</f>
        <v>1521038.52</v>
      </c>
    </row>
    <row r="756" spans="1:16" x14ac:dyDescent="0.25">
      <c r="A756" s="4" t="s">
        <v>595</v>
      </c>
      <c r="B756" s="1">
        <v>37646</v>
      </c>
      <c r="C756" s="5" t="s">
        <v>3</v>
      </c>
      <c r="D756" s="6">
        <v>21.273</v>
      </c>
      <c r="E756" s="47">
        <v>15322.77</v>
      </c>
      <c r="F756" s="46"/>
      <c r="G756" s="40" t="s">
        <v>954</v>
      </c>
      <c r="P756" s="36">
        <f>E756</f>
        <v>15322.77</v>
      </c>
    </row>
    <row r="757" spans="1:16" x14ac:dyDescent="0.25">
      <c r="A757" s="4" t="s">
        <v>596</v>
      </c>
      <c r="B757" s="1">
        <v>33797</v>
      </c>
      <c r="C757" s="5" t="s">
        <v>3</v>
      </c>
      <c r="D757" s="6">
        <v>0.23499999999999999</v>
      </c>
      <c r="E757" s="47">
        <v>160.63999999999999</v>
      </c>
      <c r="F757" s="46"/>
      <c r="G757" s="40" t="s">
        <v>954</v>
      </c>
      <c r="P757" s="36">
        <f>E757</f>
        <v>160.63999999999999</v>
      </c>
    </row>
    <row r="758" spans="1:16" x14ac:dyDescent="0.25">
      <c r="A758" s="4" t="s">
        <v>597</v>
      </c>
      <c r="B758" s="1">
        <v>26506</v>
      </c>
      <c r="C758" s="5" t="s">
        <v>3</v>
      </c>
      <c r="D758" s="6">
        <v>47.576000000000001</v>
      </c>
      <c r="E758" s="47">
        <v>11853.69</v>
      </c>
      <c r="F758" s="46"/>
      <c r="G758" s="40" t="s">
        <v>954</v>
      </c>
      <c r="H758" s="50"/>
      <c r="J758" s="40" t="s">
        <v>1218</v>
      </c>
      <c r="P758" s="36">
        <f>E758</f>
        <v>11853.69</v>
      </c>
    </row>
    <row r="759" spans="1:16" x14ac:dyDescent="0.25">
      <c r="A759" s="4" t="s">
        <v>598</v>
      </c>
      <c r="B759" s="1">
        <v>29538</v>
      </c>
      <c r="C759" s="5" t="s">
        <v>3</v>
      </c>
      <c r="D759" s="6">
        <v>61.33</v>
      </c>
      <c r="E759" s="47">
        <v>17256.8</v>
      </c>
      <c r="F759" s="46">
        <v>394.45</v>
      </c>
      <c r="G759" s="40">
        <f>F759*D759</f>
        <v>24191.618499999997</v>
      </c>
      <c r="H759" s="50" t="s">
        <v>1213</v>
      </c>
      <c r="J759" s="40" t="s">
        <v>1218</v>
      </c>
      <c r="K759" s="40">
        <v>0.15</v>
      </c>
      <c r="L759" s="40">
        <v>0</v>
      </c>
      <c r="M759" s="40">
        <v>0.16</v>
      </c>
      <c r="N759" s="40">
        <f t="shared" si="60"/>
        <v>0.28600000000000003</v>
      </c>
      <c r="O759" s="40">
        <f t="shared" si="61"/>
        <v>6918.8028910000003</v>
      </c>
      <c r="P759" s="36">
        <f t="shared" si="62"/>
        <v>17272.815608999997</v>
      </c>
    </row>
    <row r="760" spans="1:16" x14ac:dyDescent="0.25">
      <c r="A760" s="4" t="s">
        <v>599</v>
      </c>
      <c r="B760" s="1">
        <v>29539</v>
      </c>
      <c r="C760" s="5" t="s">
        <v>3</v>
      </c>
      <c r="D760" s="6">
        <v>70.8</v>
      </c>
      <c r="E760" s="47">
        <v>17892.009999999998</v>
      </c>
      <c r="F760" s="46">
        <v>379.69200000000001</v>
      </c>
      <c r="G760" s="40">
        <f>F760*D760</f>
        <v>26882.193599999999</v>
      </c>
      <c r="H760" s="50" t="s">
        <v>1214</v>
      </c>
      <c r="J760" s="40" t="s">
        <v>1218</v>
      </c>
      <c r="K760" s="40">
        <v>0.15</v>
      </c>
      <c r="L760" s="40">
        <v>0</v>
      </c>
      <c r="M760" s="40">
        <v>0.16</v>
      </c>
      <c r="N760" s="40">
        <f t="shared" si="60"/>
        <v>0.28600000000000003</v>
      </c>
      <c r="O760" s="40">
        <f t="shared" si="61"/>
        <v>7688.3073696000001</v>
      </c>
      <c r="P760" s="36">
        <f t="shared" si="62"/>
        <v>19193.886230399999</v>
      </c>
    </row>
    <row r="761" spans="1:16" x14ac:dyDescent="0.25">
      <c r="A761" s="4" t="s">
        <v>600</v>
      </c>
      <c r="B761" s="1">
        <v>12729</v>
      </c>
      <c r="C761" s="5" t="s">
        <v>201</v>
      </c>
      <c r="D761" s="6">
        <v>1</v>
      </c>
      <c r="E761" s="47">
        <v>2596.31</v>
      </c>
      <c r="F761" s="46"/>
      <c r="G761" s="40" t="s">
        <v>954</v>
      </c>
      <c r="P761" s="36">
        <f>E761</f>
        <v>2596.31</v>
      </c>
    </row>
    <row r="762" spans="1:16" x14ac:dyDescent="0.25">
      <c r="A762" s="4" t="s">
        <v>601</v>
      </c>
      <c r="B762" s="1">
        <v>27420</v>
      </c>
      <c r="C762" s="5" t="s">
        <v>3</v>
      </c>
      <c r="D762" s="6">
        <v>2.93</v>
      </c>
      <c r="E762" s="47">
        <v>789.61</v>
      </c>
      <c r="F762" s="46"/>
      <c r="G762" s="40" t="s">
        <v>954</v>
      </c>
      <c r="J762" s="40" t="s">
        <v>1227</v>
      </c>
      <c r="P762" s="36">
        <f>E762</f>
        <v>789.61</v>
      </c>
    </row>
    <row r="763" spans="1:16" x14ac:dyDescent="0.25">
      <c r="A763" s="4" t="s">
        <v>602</v>
      </c>
      <c r="B763" s="1">
        <v>33463</v>
      </c>
      <c r="C763" s="5" t="s">
        <v>3</v>
      </c>
      <c r="D763" s="6">
        <v>7.35</v>
      </c>
      <c r="E763" s="47">
        <v>2092.88</v>
      </c>
      <c r="F763" s="46">
        <v>518.27599999999995</v>
      </c>
      <c r="G763" s="40">
        <f>F763*D763</f>
        <v>3809.3285999999994</v>
      </c>
      <c r="H763" s="50" t="s">
        <v>1229</v>
      </c>
      <c r="J763" s="40" t="s">
        <v>1227</v>
      </c>
      <c r="K763" s="40">
        <v>0.15</v>
      </c>
      <c r="L763" s="40">
        <v>0</v>
      </c>
      <c r="M763" s="40">
        <v>0.16</v>
      </c>
      <c r="N763" s="40">
        <f t="shared" si="60"/>
        <v>0.28600000000000003</v>
      </c>
      <c r="O763" s="40">
        <f t="shared" si="61"/>
        <v>1089.4679796</v>
      </c>
      <c r="P763" s="36">
        <f t="shared" si="62"/>
        <v>2719.8606203999993</v>
      </c>
    </row>
    <row r="764" spans="1:16" x14ac:dyDescent="0.25">
      <c r="A764" s="4" t="s">
        <v>603</v>
      </c>
      <c r="B764" s="1">
        <v>23110</v>
      </c>
      <c r="C764" s="5" t="s">
        <v>3</v>
      </c>
      <c r="D764" s="6">
        <v>183.4</v>
      </c>
      <c r="E764" s="47">
        <v>66024</v>
      </c>
      <c r="F764" s="46">
        <v>710.4</v>
      </c>
      <c r="G764" s="40">
        <f>D764*F764</f>
        <v>130287.36</v>
      </c>
      <c r="H764" s="50" t="s">
        <v>1231</v>
      </c>
      <c r="J764" s="40" t="s">
        <v>1227</v>
      </c>
      <c r="K764" s="40">
        <v>0.15</v>
      </c>
      <c r="L764" s="40">
        <v>0</v>
      </c>
      <c r="M764" s="40">
        <v>0.16</v>
      </c>
      <c r="N764" s="40">
        <f t="shared" si="60"/>
        <v>0.28600000000000003</v>
      </c>
      <c r="O764" s="40">
        <f t="shared" si="61"/>
        <v>37262.184960000006</v>
      </c>
      <c r="P764" s="36">
        <f t="shared" si="62"/>
        <v>93025.175040000002</v>
      </c>
    </row>
    <row r="765" spans="1:16" x14ac:dyDescent="0.25">
      <c r="A765" s="4" t="s">
        <v>604</v>
      </c>
      <c r="B765" s="1">
        <v>25934</v>
      </c>
      <c r="C765" s="5" t="s">
        <v>3</v>
      </c>
      <c r="D765" s="6">
        <v>28.456</v>
      </c>
      <c r="E765" s="47">
        <v>10273.1</v>
      </c>
      <c r="F765" s="46">
        <v>729.678</v>
      </c>
      <c r="G765" s="40">
        <f t="shared" ref="G765:G779" si="65">F765*D765</f>
        <v>20763.717167999999</v>
      </c>
      <c r="H765" s="50" t="s">
        <v>1233</v>
      </c>
      <c r="J765" s="40" t="s">
        <v>1227</v>
      </c>
      <c r="K765" s="40">
        <v>0.15</v>
      </c>
      <c r="L765" s="40">
        <v>0</v>
      </c>
      <c r="M765" s="40">
        <v>0.16</v>
      </c>
      <c r="N765" s="40">
        <f t="shared" si="60"/>
        <v>0.28600000000000003</v>
      </c>
      <c r="O765" s="40">
        <f t="shared" si="61"/>
        <v>5938.4231100480001</v>
      </c>
      <c r="P765" s="36">
        <f t="shared" si="62"/>
        <v>14825.294057952</v>
      </c>
    </row>
    <row r="766" spans="1:16" x14ac:dyDescent="0.25">
      <c r="A766" s="4" t="s">
        <v>605</v>
      </c>
      <c r="B766" s="1">
        <v>25933</v>
      </c>
      <c r="C766" s="5" t="s">
        <v>3</v>
      </c>
      <c r="D766" s="6">
        <v>57.68</v>
      </c>
      <c r="E766" s="47">
        <v>16424.14</v>
      </c>
      <c r="F766" s="46">
        <v>519.25</v>
      </c>
      <c r="G766" s="40">
        <f t="shared" si="65"/>
        <v>29950.34</v>
      </c>
      <c r="H766" s="50" t="s">
        <v>1234</v>
      </c>
      <c r="J766" s="40" t="s">
        <v>1227</v>
      </c>
      <c r="K766" s="40">
        <v>0.15</v>
      </c>
      <c r="L766" s="40">
        <v>0</v>
      </c>
      <c r="M766" s="40">
        <v>0.16</v>
      </c>
      <c r="N766" s="40">
        <f t="shared" si="60"/>
        <v>0.28600000000000003</v>
      </c>
      <c r="O766" s="40">
        <f t="shared" si="61"/>
        <v>8565.7972400000017</v>
      </c>
      <c r="P766" s="36">
        <f t="shared" si="62"/>
        <v>21384.542759999997</v>
      </c>
    </row>
    <row r="767" spans="1:16" x14ac:dyDescent="0.25">
      <c r="A767" s="4" t="s">
        <v>606</v>
      </c>
      <c r="B767" s="1">
        <v>11612</v>
      </c>
      <c r="C767" s="5" t="s">
        <v>3</v>
      </c>
      <c r="D767" s="6">
        <v>29.78</v>
      </c>
      <c r="E767" s="47">
        <v>8025.46</v>
      </c>
      <c r="F767" s="46">
        <v>513</v>
      </c>
      <c r="G767" s="40">
        <f t="shared" si="65"/>
        <v>15277.140000000001</v>
      </c>
      <c r="H767" s="50" t="s">
        <v>1236</v>
      </c>
      <c r="J767" s="40" t="s">
        <v>1227</v>
      </c>
      <c r="K767" s="40">
        <v>0.15</v>
      </c>
      <c r="L767" s="40">
        <v>0</v>
      </c>
      <c r="M767" s="40">
        <v>0.16</v>
      </c>
      <c r="N767" s="40">
        <f t="shared" si="60"/>
        <v>0.28600000000000003</v>
      </c>
      <c r="O767" s="40">
        <f t="shared" si="61"/>
        <v>4369.2620400000005</v>
      </c>
      <c r="P767" s="36">
        <f t="shared" si="62"/>
        <v>10907.877960000002</v>
      </c>
    </row>
    <row r="768" spans="1:16" x14ac:dyDescent="0.25">
      <c r="A768" s="4" t="s">
        <v>607</v>
      </c>
      <c r="B768" s="1">
        <v>25930</v>
      </c>
      <c r="C768" s="5" t="s">
        <v>3</v>
      </c>
      <c r="D768" s="6">
        <v>29.83</v>
      </c>
      <c r="E768" s="47">
        <v>8493.9699999999993</v>
      </c>
      <c r="F768" s="46">
        <v>519.25</v>
      </c>
      <c r="G768" s="40">
        <f t="shared" si="65"/>
        <v>15489.227499999999</v>
      </c>
      <c r="H768" s="50" t="s">
        <v>1237</v>
      </c>
      <c r="J768" s="40" t="s">
        <v>1227</v>
      </c>
      <c r="K768" s="40">
        <v>0.15</v>
      </c>
      <c r="L768" s="40">
        <v>0</v>
      </c>
      <c r="M768" s="40">
        <v>0.16</v>
      </c>
      <c r="N768" s="40">
        <f t="shared" si="60"/>
        <v>0.28600000000000003</v>
      </c>
      <c r="O768" s="40">
        <f t="shared" si="61"/>
        <v>4429.919065</v>
      </c>
      <c r="P768" s="36">
        <f t="shared" si="62"/>
        <v>11059.308434999999</v>
      </c>
    </row>
    <row r="769" spans="1:16" x14ac:dyDescent="0.25">
      <c r="A769" s="4" t="s">
        <v>608</v>
      </c>
      <c r="B769" s="1">
        <v>12248</v>
      </c>
      <c r="C769" s="5" t="s">
        <v>3</v>
      </c>
      <c r="D769" s="6">
        <v>45.390999999999998</v>
      </c>
      <c r="E769" s="47">
        <v>9328.7000000000007</v>
      </c>
      <c r="F769" s="46">
        <v>388</v>
      </c>
      <c r="G769" s="40">
        <f t="shared" si="65"/>
        <v>17611.707999999999</v>
      </c>
      <c r="H769" s="50" t="s">
        <v>1217</v>
      </c>
      <c r="J769" s="40" t="s">
        <v>1218</v>
      </c>
      <c r="K769" s="40">
        <v>0.15</v>
      </c>
      <c r="L769" s="40">
        <v>0</v>
      </c>
      <c r="M769" s="40">
        <v>0.16</v>
      </c>
      <c r="N769" s="40">
        <f t="shared" si="60"/>
        <v>0.28600000000000003</v>
      </c>
      <c r="O769" s="40">
        <f t="shared" si="61"/>
        <v>5036.948488</v>
      </c>
      <c r="P769" s="36">
        <f t="shared" si="62"/>
        <v>12574.759511999999</v>
      </c>
    </row>
    <row r="770" spans="1:16" x14ac:dyDescent="0.25">
      <c r="A770" s="4" t="s">
        <v>609</v>
      </c>
      <c r="B770" s="1">
        <v>31968</v>
      </c>
      <c r="C770" s="5" t="s">
        <v>3</v>
      </c>
      <c r="D770" s="6">
        <v>17.399999999999999</v>
      </c>
      <c r="E770" s="47">
        <v>8051.19</v>
      </c>
      <c r="F770" s="46">
        <v>1023.57</v>
      </c>
      <c r="G770" s="40">
        <f t="shared" si="65"/>
        <v>17810.117999999999</v>
      </c>
      <c r="H770" s="50" t="s">
        <v>1264</v>
      </c>
      <c r="J770" s="40" t="s">
        <v>1262</v>
      </c>
      <c r="K770" s="40">
        <v>0.15</v>
      </c>
      <c r="L770" s="40">
        <v>0</v>
      </c>
      <c r="M770" s="40">
        <v>0.16</v>
      </c>
      <c r="N770" s="40">
        <f t="shared" si="60"/>
        <v>0.28600000000000003</v>
      </c>
      <c r="O770" s="40">
        <f t="shared" si="61"/>
        <v>5093.6937480000006</v>
      </c>
      <c r="P770" s="36">
        <f t="shared" si="62"/>
        <v>12716.424251999997</v>
      </c>
    </row>
    <row r="771" spans="1:16" x14ac:dyDescent="0.25">
      <c r="A771" s="4" t="s">
        <v>610</v>
      </c>
      <c r="B771" s="1">
        <v>26459</v>
      </c>
      <c r="C771" s="5" t="s">
        <v>3</v>
      </c>
      <c r="D771" s="6">
        <v>37.799999999999997</v>
      </c>
      <c r="E771" s="47">
        <v>12314.15</v>
      </c>
      <c r="F771" s="46">
        <v>828.07399999999996</v>
      </c>
      <c r="G771" s="40">
        <f t="shared" si="65"/>
        <v>31301.197199999995</v>
      </c>
      <c r="H771" s="50" t="s">
        <v>1265</v>
      </c>
      <c r="J771" s="40" t="s">
        <v>1262</v>
      </c>
      <c r="K771" s="40">
        <v>0.15</v>
      </c>
      <c r="L771" s="40">
        <v>0</v>
      </c>
      <c r="M771" s="40">
        <v>0.16</v>
      </c>
      <c r="N771" s="40">
        <f t="shared" si="60"/>
        <v>0.28600000000000003</v>
      </c>
      <c r="O771" s="40">
        <f t="shared" si="61"/>
        <v>8952.1423992</v>
      </c>
      <c r="P771" s="36">
        <f t="shared" si="62"/>
        <v>22349.054800799997</v>
      </c>
    </row>
    <row r="772" spans="1:16" x14ac:dyDescent="0.25">
      <c r="A772" s="4" t="s">
        <v>611</v>
      </c>
      <c r="B772" s="1">
        <v>60082</v>
      </c>
      <c r="C772" s="5" t="s">
        <v>3</v>
      </c>
      <c r="D772" s="6">
        <v>9.6890000000000001</v>
      </c>
      <c r="E772" s="47">
        <v>4187.62</v>
      </c>
      <c r="F772" s="46">
        <v>565.16800000000001</v>
      </c>
      <c r="G772" s="40">
        <f t="shared" si="65"/>
        <v>5475.9127520000002</v>
      </c>
      <c r="H772" s="50" t="s">
        <v>1277</v>
      </c>
      <c r="J772" s="40" t="s">
        <v>1276</v>
      </c>
      <c r="K772" s="40">
        <v>0.15</v>
      </c>
      <c r="L772" s="40">
        <v>0</v>
      </c>
      <c r="M772" s="40">
        <v>0.16</v>
      </c>
      <c r="N772" s="40">
        <f t="shared" ref="N772:N835" si="66">1-((1-K772)*(1-L772)*(1-M772))</f>
        <v>0.28600000000000003</v>
      </c>
      <c r="O772" s="40">
        <f t="shared" ref="O772:O835" si="67">G772*N772</f>
        <v>1566.1110470720002</v>
      </c>
      <c r="P772" s="36">
        <f t="shared" si="62"/>
        <v>3909.8017049279997</v>
      </c>
    </row>
    <row r="773" spans="1:16" x14ac:dyDescent="0.25">
      <c r="A773" s="4" t="s">
        <v>612</v>
      </c>
      <c r="B773" s="1">
        <v>33460</v>
      </c>
      <c r="C773" s="5" t="s">
        <v>3</v>
      </c>
      <c r="D773" s="6">
        <v>0.25</v>
      </c>
      <c r="E773" s="47">
        <v>105.34</v>
      </c>
      <c r="F773" s="46">
        <v>960</v>
      </c>
      <c r="G773" s="40">
        <f t="shared" si="65"/>
        <v>240</v>
      </c>
      <c r="H773" s="50" t="s">
        <v>1270</v>
      </c>
      <c r="J773" s="40" t="s">
        <v>1268</v>
      </c>
      <c r="K773" s="40">
        <v>0.15</v>
      </c>
      <c r="L773" s="40">
        <v>0</v>
      </c>
      <c r="M773" s="40">
        <v>0.16</v>
      </c>
      <c r="N773" s="40">
        <f t="shared" si="66"/>
        <v>0.28600000000000003</v>
      </c>
      <c r="O773" s="40">
        <f t="shared" si="67"/>
        <v>68.640000000000015</v>
      </c>
      <c r="P773" s="36">
        <f t="shared" ref="P773:P836" si="68">G773-O773</f>
        <v>171.35999999999999</v>
      </c>
    </row>
    <row r="774" spans="1:16" x14ac:dyDescent="0.25">
      <c r="A774" s="4" t="s">
        <v>613</v>
      </c>
      <c r="B774" s="1">
        <v>2933</v>
      </c>
      <c r="C774" s="5" t="s">
        <v>3</v>
      </c>
      <c r="D774" s="6">
        <v>7.3940000000000001</v>
      </c>
      <c r="E774" s="47">
        <v>2706.96</v>
      </c>
      <c r="F774" s="46">
        <v>652.71600000000001</v>
      </c>
      <c r="G774" s="40">
        <f t="shared" si="65"/>
        <v>4826.1821040000004</v>
      </c>
      <c r="H774" s="50" t="s">
        <v>1271</v>
      </c>
      <c r="J774" s="40" t="s">
        <v>1268</v>
      </c>
      <c r="K774" s="40">
        <v>0.15</v>
      </c>
      <c r="L774" s="40">
        <v>0</v>
      </c>
      <c r="M774" s="40">
        <v>0.16</v>
      </c>
      <c r="N774" s="40">
        <f t="shared" si="66"/>
        <v>0.28600000000000003</v>
      </c>
      <c r="O774" s="40">
        <f t="shared" si="67"/>
        <v>1380.2880817440002</v>
      </c>
      <c r="P774" s="36">
        <f t="shared" si="68"/>
        <v>3445.8940222560004</v>
      </c>
    </row>
    <row r="775" spans="1:16" ht="22.5" x14ac:dyDescent="0.25">
      <c r="A775" s="4" t="s">
        <v>614</v>
      </c>
      <c r="B775" s="1">
        <v>11639</v>
      </c>
      <c r="C775" s="5" t="s">
        <v>3</v>
      </c>
      <c r="D775" s="6">
        <v>7.5</v>
      </c>
      <c r="E775" s="47">
        <v>2860.17</v>
      </c>
      <c r="F775" s="46">
        <v>677.072</v>
      </c>
      <c r="G775" s="40">
        <f t="shared" si="65"/>
        <v>5078.04</v>
      </c>
      <c r="H775" s="50" t="s">
        <v>1272</v>
      </c>
      <c r="J775" s="40" t="s">
        <v>1268</v>
      </c>
      <c r="K775" s="40">
        <v>0.15</v>
      </c>
      <c r="L775" s="40">
        <v>0</v>
      </c>
      <c r="M775" s="40">
        <v>0.16</v>
      </c>
      <c r="N775" s="40">
        <f t="shared" si="66"/>
        <v>0.28600000000000003</v>
      </c>
      <c r="O775" s="40">
        <f t="shared" si="67"/>
        <v>1452.3194400000002</v>
      </c>
      <c r="P775" s="36">
        <f t="shared" si="68"/>
        <v>3625.7205599999998</v>
      </c>
    </row>
    <row r="776" spans="1:16" ht="22.5" x14ac:dyDescent="0.25">
      <c r="A776" s="4" t="s">
        <v>615</v>
      </c>
      <c r="B776" s="1">
        <v>21825</v>
      </c>
      <c r="C776" s="5" t="s">
        <v>3</v>
      </c>
      <c r="D776" s="6">
        <v>6.77</v>
      </c>
      <c r="E776" s="47">
        <v>3710.88</v>
      </c>
      <c r="F776" s="46">
        <v>822.22699999999998</v>
      </c>
      <c r="G776" s="40">
        <f t="shared" si="65"/>
        <v>5566.4767899999997</v>
      </c>
      <c r="H776" s="50" t="s">
        <v>1281</v>
      </c>
      <c r="J776" s="40" t="s">
        <v>1279</v>
      </c>
      <c r="K776" s="40">
        <v>0.15</v>
      </c>
      <c r="L776" s="40">
        <v>0</v>
      </c>
      <c r="M776" s="40">
        <v>0.16</v>
      </c>
      <c r="N776" s="40">
        <f t="shared" si="66"/>
        <v>0.28600000000000003</v>
      </c>
      <c r="O776" s="40">
        <f t="shared" si="67"/>
        <v>1592.0123619400001</v>
      </c>
      <c r="P776" s="36">
        <f t="shared" si="68"/>
        <v>3974.4644280599996</v>
      </c>
    </row>
    <row r="777" spans="1:16" x14ac:dyDescent="0.25">
      <c r="A777" s="4" t="s">
        <v>616</v>
      </c>
      <c r="B777" s="1">
        <v>11634</v>
      </c>
      <c r="C777" s="5" t="s">
        <v>3</v>
      </c>
      <c r="D777" s="6">
        <v>141.65100000000001</v>
      </c>
      <c r="E777" s="47">
        <v>65111.44</v>
      </c>
      <c r="F777" s="46">
        <v>774.49300000000005</v>
      </c>
      <c r="G777" s="40">
        <f t="shared" si="65"/>
        <v>109707.70794300002</v>
      </c>
      <c r="H777" s="50" t="s">
        <v>1273</v>
      </c>
      <c r="J777" s="40" t="s">
        <v>1268</v>
      </c>
      <c r="K777" s="40">
        <v>0.15</v>
      </c>
      <c r="L777" s="40">
        <v>0</v>
      </c>
      <c r="M777" s="40">
        <v>0.16</v>
      </c>
      <c r="N777" s="40">
        <f t="shared" si="66"/>
        <v>0.28600000000000003</v>
      </c>
      <c r="O777" s="40">
        <f t="shared" si="67"/>
        <v>31376.40447169801</v>
      </c>
      <c r="P777" s="36">
        <f t="shared" si="68"/>
        <v>78331.303471302002</v>
      </c>
    </row>
    <row r="778" spans="1:16" x14ac:dyDescent="0.25">
      <c r="A778" s="4" t="s">
        <v>617</v>
      </c>
      <c r="B778" s="1">
        <v>27542</v>
      </c>
      <c r="C778" s="5" t="s">
        <v>3</v>
      </c>
      <c r="D778" s="6">
        <v>2.605</v>
      </c>
      <c r="E778" s="47">
        <v>953.71</v>
      </c>
      <c r="F778" s="46">
        <v>652.71600000000001</v>
      </c>
      <c r="G778" s="40">
        <f t="shared" si="65"/>
        <v>1700.32518</v>
      </c>
      <c r="H778" s="50" t="s">
        <v>1274</v>
      </c>
      <c r="J778" s="40" t="s">
        <v>1268</v>
      </c>
      <c r="K778" s="40">
        <v>0.15</v>
      </c>
      <c r="L778" s="40">
        <v>0</v>
      </c>
      <c r="M778" s="40">
        <v>0.16</v>
      </c>
      <c r="N778" s="40">
        <f t="shared" si="66"/>
        <v>0.28600000000000003</v>
      </c>
      <c r="O778" s="40">
        <f t="shared" si="67"/>
        <v>486.29300148000004</v>
      </c>
      <c r="P778" s="36">
        <f t="shared" si="68"/>
        <v>1214.0321785199999</v>
      </c>
    </row>
    <row r="779" spans="1:16" ht="22.5" x14ac:dyDescent="0.25">
      <c r="A779" s="4" t="s">
        <v>618</v>
      </c>
      <c r="B779" s="1">
        <v>28701</v>
      </c>
      <c r="C779" s="5" t="s">
        <v>3</v>
      </c>
      <c r="D779" s="6">
        <v>11.9</v>
      </c>
      <c r="E779" s="47">
        <v>4695.45</v>
      </c>
      <c r="F779" s="46">
        <v>680.73</v>
      </c>
      <c r="G779" s="40">
        <f t="shared" si="65"/>
        <v>8100.6870000000008</v>
      </c>
      <c r="H779" s="50" t="s">
        <v>1275</v>
      </c>
      <c r="J779" s="40" t="s">
        <v>1268</v>
      </c>
      <c r="K779" s="40">
        <v>0.15</v>
      </c>
      <c r="L779" s="40">
        <v>0</v>
      </c>
      <c r="M779" s="40">
        <v>0.16</v>
      </c>
      <c r="N779" s="40">
        <f t="shared" si="66"/>
        <v>0.28600000000000003</v>
      </c>
      <c r="O779" s="40">
        <f t="shared" si="67"/>
        <v>2316.7964820000007</v>
      </c>
      <c r="P779" s="36">
        <f t="shared" si="68"/>
        <v>5783.8905180000002</v>
      </c>
    </row>
    <row r="780" spans="1:16" x14ac:dyDescent="0.25">
      <c r="A780" s="4" t="s">
        <v>619</v>
      </c>
      <c r="B780" s="1">
        <v>31802</v>
      </c>
      <c r="C780" s="5" t="s">
        <v>3</v>
      </c>
      <c r="D780" s="6">
        <v>10.85</v>
      </c>
      <c r="E780" s="47">
        <v>3773.59</v>
      </c>
      <c r="F780" s="46"/>
      <c r="G780" s="40" t="s">
        <v>954</v>
      </c>
      <c r="J780" s="40" t="s">
        <v>1203</v>
      </c>
      <c r="P780" s="36">
        <f>E780</f>
        <v>3773.59</v>
      </c>
    </row>
    <row r="781" spans="1:16" ht="22.5" x14ac:dyDescent="0.25">
      <c r="A781" s="4" t="s">
        <v>620</v>
      </c>
      <c r="B781" s="1">
        <v>23108</v>
      </c>
      <c r="C781" s="5" t="s">
        <v>3</v>
      </c>
      <c r="D781" s="6">
        <v>64.730999999999995</v>
      </c>
      <c r="E781" s="47">
        <v>25795.29</v>
      </c>
      <c r="F781" s="46">
        <v>1010.25</v>
      </c>
      <c r="G781" s="40">
        <f>F781*D781</f>
        <v>65394.492749999998</v>
      </c>
      <c r="H781" s="50" t="s">
        <v>1202</v>
      </c>
      <c r="J781" s="40" t="s">
        <v>1203</v>
      </c>
      <c r="K781" s="40">
        <v>0.15</v>
      </c>
      <c r="L781" s="40">
        <v>0</v>
      </c>
      <c r="M781" s="40">
        <v>0.16</v>
      </c>
      <c r="N781" s="40">
        <f t="shared" si="66"/>
        <v>0.28600000000000003</v>
      </c>
      <c r="O781" s="40">
        <f t="shared" si="67"/>
        <v>18702.824926500001</v>
      </c>
      <c r="P781" s="36">
        <f t="shared" si="68"/>
        <v>46691.6678235</v>
      </c>
    </row>
    <row r="782" spans="1:16" x14ac:dyDescent="0.25">
      <c r="A782" s="4" t="s">
        <v>621</v>
      </c>
      <c r="B782" s="1">
        <v>23686</v>
      </c>
      <c r="C782" s="5" t="s">
        <v>3</v>
      </c>
      <c r="D782" s="6">
        <v>4.1909999999999998</v>
      </c>
      <c r="E782" s="47">
        <v>872.92</v>
      </c>
      <c r="F782" s="46">
        <v>243.33799999999999</v>
      </c>
      <c r="G782" s="40">
        <f>F782*D782</f>
        <v>1019.8295579999999</v>
      </c>
      <c r="H782" s="50" t="s">
        <v>1291</v>
      </c>
      <c r="K782" s="40">
        <v>0.15</v>
      </c>
      <c r="L782" s="40">
        <v>0</v>
      </c>
      <c r="M782" s="40">
        <v>0.16</v>
      </c>
      <c r="N782" s="40">
        <f t="shared" si="66"/>
        <v>0.28600000000000003</v>
      </c>
      <c r="O782" s="40">
        <f t="shared" si="67"/>
        <v>291.67125358800001</v>
      </c>
      <c r="P782" s="36">
        <f t="shared" si="68"/>
        <v>728.15830441199989</v>
      </c>
    </row>
    <row r="783" spans="1:16" x14ac:dyDescent="0.25">
      <c r="A783" s="4" t="s">
        <v>622</v>
      </c>
      <c r="B783" s="1">
        <v>31630</v>
      </c>
      <c r="C783" s="5" t="s">
        <v>45</v>
      </c>
      <c r="D783" s="6">
        <v>298.53500000000003</v>
      </c>
      <c r="E783" s="47">
        <v>63275.27</v>
      </c>
      <c r="F783" s="46">
        <v>233</v>
      </c>
      <c r="G783" s="40">
        <f>F783*D783</f>
        <v>69558.654999999999</v>
      </c>
      <c r="H783" s="50" t="s">
        <v>1295</v>
      </c>
      <c r="K783" s="40">
        <v>0.15</v>
      </c>
      <c r="L783" s="40">
        <v>0</v>
      </c>
      <c r="M783" s="40">
        <v>0.16</v>
      </c>
      <c r="N783" s="40">
        <f t="shared" si="66"/>
        <v>0.28600000000000003</v>
      </c>
      <c r="O783" s="40">
        <f t="shared" si="67"/>
        <v>19893.77533</v>
      </c>
      <c r="P783" s="36">
        <f t="shared" si="68"/>
        <v>49664.879669999995</v>
      </c>
    </row>
    <row r="784" spans="1:16" x14ac:dyDescent="0.25">
      <c r="A784" s="4" t="s">
        <v>623</v>
      </c>
      <c r="B784" s="1">
        <v>23587</v>
      </c>
      <c r="C784" s="5" t="s">
        <v>3</v>
      </c>
      <c r="D784" s="6">
        <v>105.5</v>
      </c>
      <c r="E784" s="47">
        <v>66143.13</v>
      </c>
      <c r="F784" s="48">
        <v>899</v>
      </c>
      <c r="G784" s="49">
        <f>D784*F784</f>
        <v>94844.5</v>
      </c>
      <c r="H784" s="50" t="s">
        <v>896</v>
      </c>
      <c r="J784" s="40" t="s">
        <v>1252</v>
      </c>
      <c r="K784" s="40">
        <v>0.15</v>
      </c>
      <c r="L784" s="40">
        <v>0</v>
      </c>
      <c r="M784" s="40">
        <v>0.16</v>
      </c>
      <c r="N784" s="40">
        <f t="shared" si="66"/>
        <v>0.28600000000000003</v>
      </c>
      <c r="O784" s="40">
        <f t="shared" si="67"/>
        <v>27125.527000000002</v>
      </c>
      <c r="P784" s="36">
        <f t="shared" si="68"/>
        <v>67718.972999999998</v>
      </c>
    </row>
    <row r="785" spans="1:16" x14ac:dyDescent="0.25">
      <c r="A785" s="4" t="s">
        <v>624</v>
      </c>
      <c r="B785" s="1">
        <v>11648</v>
      </c>
      <c r="C785" s="5" t="s">
        <v>3</v>
      </c>
      <c r="D785" s="6">
        <v>12</v>
      </c>
      <c r="E785" s="47">
        <v>4320</v>
      </c>
      <c r="F785" s="48">
        <v>899</v>
      </c>
      <c r="G785" s="49">
        <f>D785*F785</f>
        <v>10788</v>
      </c>
      <c r="H785" s="50" t="s">
        <v>896</v>
      </c>
      <c r="J785" s="40" t="s">
        <v>1252</v>
      </c>
      <c r="K785" s="40">
        <v>0.15</v>
      </c>
      <c r="L785" s="40">
        <v>0</v>
      </c>
      <c r="M785" s="40">
        <v>0.16</v>
      </c>
      <c r="N785" s="40">
        <f t="shared" si="66"/>
        <v>0.28600000000000003</v>
      </c>
      <c r="O785" s="40">
        <f t="shared" si="67"/>
        <v>3085.3680000000004</v>
      </c>
      <c r="P785" s="36">
        <f t="shared" si="68"/>
        <v>7702.6319999999996</v>
      </c>
    </row>
    <row r="786" spans="1:16" x14ac:dyDescent="0.25">
      <c r="A786" s="4" t="s">
        <v>625</v>
      </c>
      <c r="B786" s="1">
        <v>27463</v>
      </c>
      <c r="C786" s="5" t="s">
        <v>3</v>
      </c>
      <c r="D786" s="6">
        <v>28</v>
      </c>
      <c r="E786" s="47">
        <v>80840.31</v>
      </c>
      <c r="F786" s="46"/>
      <c r="G786" s="40" t="s">
        <v>954</v>
      </c>
      <c r="P786" s="36">
        <f>E786</f>
        <v>80840.31</v>
      </c>
    </row>
    <row r="787" spans="1:16" x14ac:dyDescent="0.25">
      <c r="A787" s="4" t="s">
        <v>626</v>
      </c>
      <c r="B787" s="1">
        <v>31691</v>
      </c>
      <c r="C787" s="5" t="s">
        <v>3</v>
      </c>
      <c r="D787" s="6">
        <v>8.8800000000000008</v>
      </c>
      <c r="E787" s="47">
        <v>29391.73</v>
      </c>
      <c r="F787" s="46"/>
      <c r="G787" s="40" t="s">
        <v>954</v>
      </c>
      <c r="P787" s="36">
        <f>E787</f>
        <v>29391.73</v>
      </c>
    </row>
    <row r="788" spans="1:16" x14ac:dyDescent="0.25">
      <c r="A788" s="4" t="s">
        <v>627</v>
      </c>
      <c r="B788" s="1">
        <v>26499</v>
      </c>
      <c r="C788" s="5" t="s">
        <v>3</v>
      </c>
      <c r="D788" s="6">
        <v>5.085</v>
      </c>
      <c r="E788" s="47">
        <v>2196.7199999999998</v>
      </c>
      <c r="F788" s="48">
        <v>899</v>
      </c>
      <c r="G788" s="49">
        <f>D788*F788</f>
        <v>4571.415</v>
      </c>
      <c r="H788" s="50" t="s">
        <v>896</v>
      </c>
      <c r="J788" s="40" t="s">
        <v>1252</v>
      </c>
      <c r="K788" s="40">
        <v>0.15</v>
      </c>
      <c r="L788" s="40">
        <v>0</v>
      </c>
      <c r="M788" s="40">
        <v>0.16</v>
      </c>
      <c r="N788" s="40">
        <f t="shared" si="66"/>
        <v>0.28600000000000003</v>
      </c>
      <c r="O788" s="40">
        <f t="shared" si="67"/>
        <v>1307.4246900000001</v>
      </c>
      <c r="P788" s="36">
        <f t="shared" si="68"/>
        <v>3263.9903100000001</v>
      </c>
    </row>
    <row r="789" spans="1:16" x14ac:dyDescent="0.25">
      <c r="A789" s="4" t="s">
        <v>628</v>
      </c>
      <c r="B789" s="1">
        <v>23662</v>
      </c>
      <c r="C789" s="5" t="s">
        <v>3</v>
      </c>
      <c r="D789" s="6">
        <v>55</v>
      </c>
      <c r="E789" s="47">
        <v>71873.72</v>
      </c>
      <c r="F789" s="48">
        <v>899</v>
      </c>
      <c r="G789" s="49">
        <f>D789*F789</f>
        <v>49445</v>
      </c>
      <c r="H789" s="50" t="s">
        <v>896</v>
      </c>
      <c r="J789" s="40" t="s">
        <v>1252</v>
      </c>
      <c r="K789" s="40">
        <v>0.15</v>
      </c>
      <c r="L789" s="40">
        <v>0</v>
      </c>
      <c r="M789" s="40">
        <v>0.16</v>
      </c>
      <c r="N789" s="40">
        <f t="shared" si="66"/>
        <v>0.28600000000000003</v>
      </c>
      <c r="O789" s="40">
        <f t="shared" si="67"/>
        <v>14141.270000000002</v>
      </c>
      <c r="P789" s="36">
        <f t="shared" si="68"/>
        <v>35303.729999999996</v>
      </c>
    </row>
    <row r="790" spans="1:16" x14ac:dyDescent="0.25">
      <c r="A790" s="4" t="s">
        <v>629</v>
      </c>
      <c r="B790" s="1">
        <v>31690</v>
      </c>
      <c r="C790" s="5" t="s">
        <v>3</v>
      </c>
      <c r="D790" s="6">
        <v>16.79</v>
      </c>
      <c r="E790" s="47">
        <v>24514.79</v>
      </c>
      <c r="F790" s="46"/>
      <c r="G790" s="40" t="s">
        <v>954</v>
      </c>
      <c r="P790" s="36">
        <f>E790</f>
        <v>24514.79</v>
      </c>
    </row>
    <row r="791" spans="1:16" x14ac:dyDescent="0.25">
      <c r="A791" s="4" t="s">
        <v>630</v>
      </c>
      <c r="B791" s="1">
        <v>23049</v>
      </c>
      <c r="C791" s="5" t="s">
        <v>3</v>
      </c>
      <c r="D791" s="6">
        <v>289.91500000000002</v>
      </c>
      <c r="E791" s="47">
        <v>125243.27</v>
      </c>
      <c r="F791" s="48">
        <v>899</v>
      </c>
      <c r="G791" s="49">
        <f>D791*F791</f>
        <v>260633.58500000002</v>
      </c>
      <c r="H791" s="50" t="s">
        <v>896</v>
      </c>
      <c r="J791" s="40" t="s">
        <v>1252</v>
      </c>
      <c r="K791" s="40">
        <v>0.15</v>
      </c>
      <c r="L791" s="40">
        <v>0</v>
      </c>
      <c r="M791" s="40">
        <v>0.16</v>
      </c>
      <c r="N791" s="40">
        <f t="shared" si="66"/>
        <v>0.28600000000000003</v>
      </c>
      <c r="O791" s="40">
        <f t="shared" si="67"/>
        <v>74541.205310000019</v>
      </c>
      <c r="P791" s="36">
        <f t="shared" si="68"/>
        <v>186092.37969</v>
      </c>
    </row>
    <row r="792" spans="1:16" x14ac:dyDescent="0.25">
      <c r="A792" s="4" t="s">
        <v>631</v>
      </c>
      <c r="B792" s="1">
        <v>31689</v>
      </c>
      <c r="C792" s="5" t="s">
        <v>3</v>
      </c>
      <c r="D792" s="6">
        <v>14.97</v>
      </c>
      <c r="E792" s="47">
        <v>17039</v>
      </c>
      <c r="F792" s="46"/>
      <c r="G792" s="40" t="s">
        <v>954</v>
      </c>
      <c r="P792" s="36">
        <f>E792</f>
        <v>17039</v>
      </c>
    </row>
    <row r="793" spans="1:16" x14ac:dyDescent="0.25">
      <c r="A793" s="4" t="s">
        <v>632</v>
      </c>
      <c r="B793" s="1">
        <v>11650</v>
      </c>
      <c r="C793" s="5" t="s">
        <v>3</v>
      </c>
      <c r="D793" s="6">
        <v>52.5</v>
      </c>
      <c r="E793" s="47">
        <v>22680</v>
      </c>
      <c r="F793" s="48">
        <v>899</v>
      </c>
      <c r="G793" s="49">
        <f t="shared" ref="G793:G800" si="69">D793*F793</f>
        <v>47197.5</v>
      </c>
      <c r="H793" s="50" t="s">
        <v>896</v>
      </c>
      <c r="J793" s="40" t="s">
        <v>1252</v>
      </c>
      <c r="K793" s="40">
        <v>0.15</v>
      </c>
      <c r="L793" s="40">
        <v>0</v>
      </c>
      <c r="M793" s="40">
        <v>0.16</v>
      </c>
      <c r="N793" s="40">
        <f t="shared" si="66"/>
        <v>0.28600000000000003</v>
      </c>
      <c r="O793" s="40">
        <f t="shared" si="67"/>
        <v>13498.485000000002</v>
      </c>
      <c r="P793" s="36">
        <f t="shared" si="68"/>
        <v>33699.014999999999</v>
      </c>
    </row>
    <row r="794" spans="1:16" x14ac:dyDescent="0.25">
      <c r="A794" s="4" t="s">
        <v>633</v>
      </c>
      <c r="B794" s="1">
        <v>9127</v>
      </c>
      <c r="C794" s="5" t="s">
        <v>3</v>
      </c>
      <c r="D794" s="6">
        <v>90</v>
      </c>
      <c r="E794" s="47"/>
      <c r="F794" s="48">
        <v>899</v>
      </c>
      <c r="G794" s="49">
        <f t="shared" si="69"/>
        <v>80910</v>
      </c>
      <c r="H794" s="50" t="s">
        <v>896</v>
      </c>
      <c r="J794" s="40" t="s">
        <v>1252</v>
      </c>
      <c r="K794" s="40">
        <v>0.15</v>
      </c>
      <c r="L794" s="40">
        <v>0</v>
      </c>
      <c r="M794" s="40">
        <v>0.16</v>
      </c>
      <c r="N794" s="40">
        <f t="shared" si="66"/>
        <v>0.28600000000000003</v>
      </c>
      <c r="O794" s="40">
        <f t="shared" si="67"/>
        <v>23140.260000000002</v>
      </c>
      <c r="P794" s="36">
        <f t="shared" si="68"/>
        <v>57769.74</v>
      </c>
    </row>
    <row r="795" spans="1:16" x14ac:dyDescent="0.25">
      <c r="A795" s="4" t="s">
        <v>634</v>
      </c>
      <c r="B795" s="1">
        <v>23848</v>
      </c>
      <c r="C795" s="5" t="s">
        <v>3</v>
      </c>
      <c r="D795" s="6">
        <v>158.44200000000001</v>
      </c>
      <c r="E795" s="47">
        <v>182846.09</v>
      </c>
      <c r="F795" s="48">
        <v>899</v>
      </c>
      <c r="G795" s="49">
        <f t="shared" si="69"/>
        <v>142439.35800000001</v>
      </c>
      <c r="H795" s="50" t="s">
        <v>896</v>
      </c>
      <c r="J795" s="40" t="s">
        <v>1252</v>
      </c>
      <c r="K795" s="40">
        <v>0.15</v>
      </c>
      <c r="L795" s="40">
        <v>0</v>
      </c>
      <c r="M795" s="40">
        <v>0.16</v>
      </c>
      <c r="N795" s="40">
        <f t="shared" si="66"/>
        <v>0.28600000000000003</v>
      </c>
      <c r="O795" s="40">
        <f t="shared" si="67"/>
        <v>40737.656388000003</v>
      </c>
      <c r="P795" s="36">
        <f t="shared" si="68"/>
        <v>101701.701612</v>
      </c>
    </row>
    <row r="796" spans="1:16" x14ac:dyDescent="0.25">
      <c r="A796" s="4" t="s">
        <v>635</v>
      </c>
      <c r="B796" s="1">
        <v>23396</v>
      </c>
      <c r="C796" s="5" t="s">
        <v>3</v>
      </c>
      <c r="D796" s="6">
        <v>184</v>
      </c>
      <c r="E796" s="47">
        <v>80652.03</v>
      </c>
      <c r="F796" s="48">
        <v>899</v>
      </c>
      <c r="G796" s="49">
        <f t="shared" si="69"/>
        <v>165416</v>
      </c>
      <c r="H796" s="50" t="s">
        <v>896</v>
      </c>
      <c r="J796" s="40" t="s">
        <v>1252</v>
      </c>
      <c r="K796" s="40">
        <v>0.15</v>
      </c>
      <c r="L796" s="40">
        <v>0</v>
      </c>
      <c r="M796" s="40">
        <v>0.16</v>
      </c>
      <c r="N796" s="40">
        <f t="shared" si="66"/>
        <v>0.28600000000000003</v>
      </c>
      <c r="O796" s="40">
        <f t="shared" si="67"/>
        <v>47308.976000000002</v>
      </c>
      <c r="P796" s="36">
        <f t="shared" si="68"/>
        <v>118107.024</v>
      </c>
    </row>
    <row r="797" spans="1:16" x14ac:dyDescent="0.25">
      <c r="A797" s="4" t="s">
        <v>636</v>
      </c>
      <c r="B797" s="1">
        <v>23047</v>
      </c>
      <c r="C797" s="5" t="s">
        <v>3</v>
      </c>
      <c r="D797" s="6">
        <v>52.896999999999998</v>
      </c>
      <c r="E797" s="47">
        <v>24273.9</v>
      </c>
      <c r="F797" s="48">
        <v>899</v>
      </c>
      <c r="G797" s="49">
        <f t="shared" si="69"/>
        <v>47554.402999999998</v>
      </c>
      <c r="H797" s="50" t="s">
        <v>896</v>
      </c>
      <c r="J797" s="40" t="s">
        <v>1252</v>
      </c>
      <c r="K797" s="40">
        <v>0.15</v>
      </c>
      <c r="L797" s="40">
        <v>0</v>
      </c>
      <c r="M797" s="40">
        <v>0.16</v>
      </c>
      <c r="N797" s="40">
        <f t="shared" si="66"/>
        <v>0.28600000000000003</v>
      </c>
      <c r="O797" s="40">
        <f t="shared" si="67"/>
        <v>13600.559258000001</v>
      </c>
      <c r="P797" s="36">
        <f t="shared" si="68"/>
        <v>33953.843741999997</v>
      </c>
    </row>
    <row r="798" spans="1:16" x14ac:dyDescent="0.25">
      <c r="A798" s="4" t="s">
        <v>637</v>
      </c>
      <c r="B798" s="1">
        <v>25768</v>
      </c>
      <c r="C798" s="5" t="s">
        <v>3</v>
      </c>
      <c r="D798" s="6">
        <v>32.799999999999997</v>
      </c>
      <c r="E798" s="47"/>
      <c r="F798" s="48">
        <v>899</v>
      </c>
      <c r="G798" s="49">
        <f t="shared" si="69"/>
        <v>29487.199999999997</v>
      </c>
      <c r="H798" s="50" t="s">
        <v>896</v>
      </c>
      <c r="J798" s="40" t="s">
        <v>1252</v>
      </c>
      <c r="K798" s="40">
        <v>0.15</v>
      </c>
      <c r="L798" s="40">
        <v>0</v>
      </c>
      <c r="M798" s="40">
        <v>0.16</v>
      </c>
      <c r="N798" s="40">
        <f t="shared" si="66"/>
        <v>0.28600000000000003</v>
      </c>
      <c r="O798" s="40">
        <f t="shared" si="67"/>
        <v>8433.3392000000003</v>
      </c>
      <c r="P798" s="36">
        <f t="shared" si="68"/>
        <v>21053.860799999995</v>
      </c>
    </row>
    <row r="799" spans="1:16" x14ac:dyDescent="0.25">
      <c r="A799" s="4" t="s">
        <v>638</v>
      </c>
      <c r="B799" s="1">
        <v>30985</v>
      </c>
      <c r="C799" s="5" t="s">
        <v>3</v>
      </c>
      <c r="D799" s="6">
        <v>72.5</v>
      </c>
      <c r="E799" s="47">
        <v>35010.93</v>
      </c>
      <c r="F799" s="48">
        <v>899</v>
      </c>
      <c r="G799" s="49">
        <f t="shared" si="69"/>
        <v>65177.5</v>
      </c>
      <c r="H799" s="50" t="s">
        <v>896</v>
      </c>
      <c r="J799" s="40" t="s">
        <v>1252</v>
      </c>
      <c r="K799" s="40">
        <v>0.15</v>
      </c>
      <c r="L799" s="40">
        <v>0</v>
      </c>
      <c r="M799" s="40">
        <v>0.16</v>
      </c>
      <c r="N799" s="40">
        <f t="shared" si="66"/>
        <v>0.28600000000000003</v>
      </c>
      <c r="O799" s="40">
        <f t="shared" si="67"/>
        <v>18640.765000000003</v>
      </c>
      <c r="P799" s="36">
        <f t="shared" si="68"/>
        <v>46536.735000000001</v>
      </c>
    </row>
    <row r="800" spans="1:16" x14ac:dyDescent="0.25">
      <c r="A800" s="4" t="s">
        <v>639</v>
      </c>
      <c r="B800" s="1">
        <v>23046</v>
      </c>
      <c r="C800" s="5" t="s">
        <v>3</v>
      </c>
      <c r="D800" s="6">
        <v>347.387</v>
      </c>
      <c r="E800" s="47">
        <v>158483.44</v>
      </c>
      <c r="F800" s="48">
        <v>899</v>
      </c>
      <c r="G800" s="49">
        <f t="shared" si="69"/>
        <v>312300.913</v>
      </c>
      <c r="H800" s="50" t="s">
        <v>896</v>
      </c>
      <c r="J800" s="40" t="s">
        <v>1252</v>
      </c>
      <c r="K800" s="40">
        <v>0.15</v>
      </c>
      <c r="L800" s="40">
        <v>0</v>
      </c>
      <c r="M800" s="40">
        <v>0.16</v>
      </c>
      <c r="N800" s="40">
        <f t="shared" si="66"/>
        <v>0.28600000000000003</v>
      </c>
      <c r="O800" s="40">
        <f t="shared" si="67"/>
        <v>89318.061118000012</v>
      </c>
      <c r="P800" s="36">
        <f t="shared" si="68"/>
        <v>222982.85188199999</v>
      </c>
    </row>
    <row r="801" spans="1:16" x14ac:dyDescent="0.25">
      <c r="A801" s="4" t="s">
        <v>640</v>
      </c>
      <c r="B801" s="1">
        <v>33726</v>
      </c>
      <c r="C801" s="5" t="s">
        <v>3</v>
      </c>
      <c r="D801" s="6">
        <v>3</v>
      </c>
      <c r="E801" s="47">
        <v>1515.63</v>
      </c>
      <c r="F801" s="46">
        <v>550</v>
      </c>
      <c r="G801" s="40">
        <f t="shared" ref="G801:G808" si="70">F801*D801</f>
        <v>1650</v>
      </c>
      <c r="H801" s="50" t="s">
        <v>1240</v>
      </c>
      <c r="J801" s="40" t="s">
        <v>1239</v>
      </c>
      <c r="K801" s="40">
        <v>0.15</v>
      </c>
      <c r="L801" s="40">
        <v>0</v>
      </c>
      <c r="M801" s="40">
        <v>0.16</v>
      </c>
      <c r="N801" s="40">
        <f t="shared" si="66"/>
        <v>0.28600000000000003</v>
      </c>
      <c r="O801" s="40">
        <f t="shared" si="67"/>
        <v>471.90000000000003</v>
      </c>
      <c r="P801" s="36">
        <f t="shared" si="68"/>
        <v>1178.0999999999999</v>
      </c>
    </row>
    <row r="802" spans="1:16" x14ac:dyDescent="0.25">
      <c r="A802" s="4" t="s">
        <v>641</v>
      </c>
      <c r="B802" s="1">
        <v>27534</v>
      </c>
      <c r="C802" s="5" t="s">
        <v>3</v>
      </c>
      <c r="D802" s="6">
        <v>3.6</v>
      </c>
      <c r="E802" s="47">
        <v>1344.32</v>
      </c>
      <c r="F802" s="46">
        <v>770.59500000000003</v>
      </c>
      <c r="G802" s="40">
        <f t="shared" si="70"/>
        <v>2774.1420000000003</v>
      </c>
      <c r="H802" s="50" t="s">
        <v>1241</v>
      </c>
      <c r="J802" s="40" t="s">
        <v>1239</v>
      </c>
      <c r="K802" s="40">
        <v>0.15</v>
      </c>
      <c r="L802" s="40">
        <v>0</v>
      </c>
      <c r="M802" s="40">
        <v>0.16</v>
      </c>
      <c r="N802" s="40">
        <f t="shared" si="66"/>
        <v>0.28600000000000003</v>
      </c>
      <c r="O802" s="40">
        <f t="shared" si="67"/>
        <v>793.40461200000016</v>
      </c>
      <c r="P802" s="36">
        <f t="shared" si="68"/>
        <v>1980.737388</v>
      </c>
    </row>
    <row r="803" spans="1:16" x14ac:dyDescent="0.25">
      <c r="A803" s="4" t="s">
        <v>642</v>
      </c>
      <c r="B803" s="1">
        <v>29392</v>
      </c>
      <c r="C803" s="5" t="s">
        <v>3</v>
      </c>
      <c r="D803" s="6">
        <v>11</v>
      </c>
      <c r="E803" s="47">
        <v>5557.31</v>
      </c>
      <c r="F803" s="46">
        <v>1121.9100000000001</v>
      </c>
      <c r="G803" s="40">
        <f t="shared" si="70"/>
        <v>12341.01</v>
      </c>
      <c r="H803" s="50" t="s">
        <v>1242</v>
      </c>
      <c r="J803" s="40" t="s">
        <v>1239</v>
      </c>
      <c r="K803" s="40">
        <v>0.15</v>
      </c>
      <c r="L803" s="40">
        <v>0</v>
      </c>
      <c r="M803" s="40">
        <v>0.16</v>
      </c>
      <c r="N803" s="40">
        <f t="shared" si="66"/>
        <v>0.28600000000000003</v>
      </c>
      <c r="O803" s="40">
        <f t="shared" si="67"/>
        <v>3529.5288600000003</v>
      </c>
      <c r="P803" s="36">
        <f t="shared" si="68"/>
        <v>8811.4811399999999</v>
      </c>
    </row>
    <row r="804" spans="1:16" x14ac:dyDescent="0.25">
      <c r="A804" s="4" t="s">
        <v>643</v>
      </c>
      <c r="B804" s="1">
        <v>38266</v>
      </c>
      <c r="C804" s="5" t="s">
        <v>3</v>
      </c>
      <c r="D804" s="6">
        <v>9.0329999999999995</v>
      </c>
      <c r="E804" s="47">
        <v>9721.8799999999992</v>
      </c>
      <c r="F804" s="46">
        <v>770.596</v>
      </c>
      <c r="G804" s="40">
        <f t="shared" si="70"/>
        <v>6960.7936679999993</v>
      </c>
      <c r="H804" s="50" t="s">
        <v>1243</v>
      </c>
      <c r="J804" s="40" t="s">
        <v>1239</v>
      </c>
      <c r="K804" s="40">
        <v>0.15</v>
      </c>
      <c r="L804" s="40">
        <v>0</v>
      </c>
      <c r="M804" s="40">
        <v>0.16</v>
      </c>
      <c r="N804" s="40">
        <f t="shared" si="66"/>
        <v>0.28600000000000003</v>
      </c>
      <c r="O804" s="40">
        <f t="shared" si="67"/>
        <v>1990.7869890480001</v>
      </c>
      <c r="P804" s="36">
        <f t="shared" si="68"/>
        <v>4970.0066789519988</v>
      </c>
    </row>
    <row r="805" spans="1:16" x14ac:dyDescent="0.25">
      <c r="A805" s="4" t="s">
        <v>644</v>
      </c>
      <c r="B805" s="1">
        <v>27073</v>
      </c>
      <c r="C805" s="5" t="s">
        <v>3</v>
      </c>
      <c r="D805" s="6">
        <v>15.33</v>
      </c>
      <c r="E805" s="47">
        <v>7744.87</v>
      </c>
      <c r="F805" s="46">
        <v>550</v>
      </c>
      <c r="G805" s="40">
        <f t="shared" si="70"/>
        <v>8431.5</v>
      </c>
      <c r="H805" s="50" t="s">
        <v>1244</v>
      </c>
      <c r="J805" s="40" t="s">
        <v>1239</v>
      </c>
      <c r="K805" s="40">
        <v>0.15</v>
      </c>
      <c r="L805" s="40">
        <v>0</v>
      </c>
      <c r="M805" s="40">
        <v>0.16</v>
      </c>
      <c r="N805" s="40">
        <f t="shared" si="66"/>
        <v>0.28600000000000003</v>
      </c>
      <c r="O805" s="40">
        <f t="shared" si="67"/>
        <v>2411.4090000000001</v>
      </c>
      <c r="P805" s="36">
        <f t="shared" si="68"/>
        <v>6020.0910000000003</v>
      </c>
    </row>
    <row r="806" spans="1:16" x14ac:dyDescent="0.25">
      <c r="A806" s="4" t="s">
        <v>645</v>
      </c>
      <c r="B806" s="1">
        <v>28946</v>
      </c>
      <c r="C806" s="5" t="s">
        <v>3</v>
      </c>
      <c r="D806" s="6">
        <v>16.8</v>
      </c>
      <c r="E806" s="47">
        <v>7723.18</v>
      </c>
      <c r="F806" s="52">
        <v>586.26499999999999</v>
      </c>
      <c r="G806" s="40">
        <f t="shared" si="70"/>
        <v>9849.2520000000004</v>
      </c>
      <c r="H806" s="50" t="s">
        <v>1251</v>
      </c>
      <c r="J806" s="40" t="s">
        <v>1239</v>
      </c>
      <c r="K806" s="40">
        <v>0.15</v>
      </c>
      <c r="L806" s="40">
        <v>0</v>
      </c>
      <c r="M806" s="40">
        <v>0.16</v>
      </c>
      <c r="N806" s="40">
        <f t="shared" si="66"/>
        <v>0.28600000000000003</v>
      </c>
      <c r="O806" s="40">
        <f t="shared" si="67"/>
        <v>2816.8860720000002</v>
      </c>
      <c r="P806" s="36">
        <f t="shared" si="68"/>
        <v>7032.3659280000002</v>
      </c>
    </row>
    <row r="807" spans="1:16" x14ac:dyDescent="0.25">
      <c r="A807" s="4" t="s">
        <v>646</v>
      </c>
      <c r="B807" s="1">
        <v>31009</v>
      </c>
      <c r="C807" s="5" t="s">
        <v>3</v>
      </c>
      <c r="D807" s="6">
        <v>0.04</v>
      </c>
      <c r="E807" s="47">
        <v>14.94</v>
      </c>
      <c r="F807" s="46">
        <v>770.596</v>
      </c>
      <c r="G807" s="40">
        <f t="shared" si="70"/>
        <v>30.823840000000001</v>
      </c>
      <c r="H807" s="50" t="s">
        <v>1249</v>
      </c>
      <c r="J807" s="40" t="s">
        <v>1239</v>
      </c>
      <c r="K807" s="40">
        <v>0.15</v>
      </c>
      <c r="L807" s="40">
        <v>0</v>
      </c>
      <c r="M807" s="40">
        <v>0.16</v>
      </c>
      <c r="N807" s="40">
        <f t="shared" si="66"/>
        <v>0.28600000000000003</v>
      </c>
      <c r="O807" s="40">
        <f t="shared" si="67"/>
        <v>8.8156182400000009</v>
      </c>
      <c r="P807" s="36">
        <f t="shared" si="68"/>
        <v>22.008221759999998</v>
      </c>
    </row>
    <row r="808" spans="1:16" x14ac:dyDescent="0.25">
      <c r="A808" s="4" t="s">
        <v>647</v>
      </c>
      <c r="B808" s="1">
        <v>31008</v>
      </c>
      <c r="C808" s="5" t="s">
        <v>3</v>
      </c>
      <c r="D808" s="6">
        <v>129.892</v>
      </c>
      <c r="E808" s="47">
        <v>60395.18</v>
      </c>
      <c r="F808" s="46">
        <v>770.596</v>
      </c>
      <c r="G808" s="40">
        <f t="shared" si="70"/>
        <v>100094.255632</v>
      </c>
      <c r="H808" s="50" t="s">
        <v>1250</v>
      </c>
      <c r="J808" s="40" t="s">
        <v>1239</v>
      </c>
      <c r="K808" s="40">
        <v>0.15</v>
      </c>
      <c r="L808" s="40">
        <v>0</v>
      </c>
      <c r="M808" s="40">
        <v>0.16</v>
      </c>
      <c r="N808" s="40">
        <f t="shared" si="66"/>
        <v>0.28600000000000003</v>
      </c>
      <c r="O808" s="40">
        <f t="shared" si="67"/>
        <v>28626.957110752002</v>
      </c>
      <c r="P808" s="36">
        <f t="shared" si="68"/>
        <v>71467.298521247998</v>
      </c>
    </row>
    <row r="809" spans="1:16" x14ac:dyDescent="0.25">
      <c r="A809" s="4" t="s">
        <v>648</v>
      </c>
      <c r="B809" s="1">
        <v>31007</v>
      </c>
      <c r="C809" s="5" t="s">
        <v>3</v>
      </c>
      <c r="D809" s="6">
        <v>10.488</v>
      </c>
      <c r="E809" s="47">
        <v>5102.54</v>
      </c>
      <c r="F809" s="46"/>
      <c r="G809" s="40" t="s">
        <v>954</v>
      </c>
      <c r="J809" s="40" t="s">
        <v>1239</v>
      </c>
      <c r="P809" s="36">
        <f>E809</f>
        <v>5102.54</v>
      </c>
    </row>
    <row r="810" spans="1:16" x14ac:dyDescent="0.25">
      <c r="A810" s="4" t="s">
        <v>649</v>
      </c>
      <c r="B810" s="1">
        <v>27070</v>
      </c>
      <c r="C810" s="5" t="s">
        <v>45</v>
      </c>
      <c r="D810" s="6">
        <v>9.7520000000000007</v>
      </c>
      <c r="E810" s="47">
        <v>247.93</v>
      </c>
      <c r="F810" s="46"/>
      <c r="G810" s="40" t="s">
        <v>954</v>
      </c>
      <c r="P810" s="36">
        <f>E810</f>
        <v>247.93</v>
      </c>
    </row>
    <row r="811" spans="1:16" x14ac:dyDescent="0.25">
      <c r="A811" s="4" t="s">
        <v>650</v>
      </c>
      <c r="B811" s="1">
        <v>22905</v>
      </c>
      <c r="C811" s="5" t="s">
        <v>3</v>
      </c>
      <c r="D811" s="6">
        <v>39.853000000000002</v>
      </c>
      <c r="E811" s="47">
        <v>4023.79</v>
      </c>
      <c r="F811" s="46"/>
      <c r="G811" s="40" t="s">
        <v>954</v>
      </c>
      <c r="P811" s="36">
        <f>E811</f>
        <v>4023.79</v>
      </c>
    </row>
    <row r="812" spans="1:16" x14ac:dyDescent="0.25">
      <c r="A812" s="4" t="s">
        <v>403</v>
      </c>
      <c r="B812" s="1">
        <v>12231</v>
      </c>
      <c r="C812" s="5" t="s">
        <v>3</v>
      </c>
      <c r="D812" s="6">
        <v>443.21699999999998</v>
      </c>
      <c r="E812" s="47">
        <v>21401.66</v>
      </c>
      <c r="F812" s="46">
        <v>59.463000000000001</v>
      </c>
      <c r="G812" s="40">
        <f t="shared" ref="G812:G818" si="71">F812*D812</f>
        <v>26355.012470999998</v>
      </c>
      <c r="H812" s="50" t="s">
        <v>1043</v>
      </c>
      <c r="J812" s="40" t="s">
        <v>1212</v>
      </c>
      <c r="K812" s="40">
        <v>0.15</v>
      </c>
      <c r="L812" s="40">
        <v>0</v>
      </c>
      <c r="M812" s="40">
        <v>0.16</v>
      </c>
      <c r="N812" s="40">
        <f t="shared" si="66"/>
        <v>0.28600000000000003</v>
      </c>
      <c r="O812" s="40">
        <f t="shared" si="67"/>
        <v>7537.5335667059999</v>
      </c>
      <c r="P812" s="36">
        <f t="shared" si="68"/>
        <v>18817.478904293999</v>
      </c>
    </row>
    <row r="813" spans="1:16" x14ac:dyDescent="0.25">
      <c r="A813" s="4" t="s">
        <v>651</v>
      </c>
      <c r="B813" s="1">
        <v>26493</v>
      </c>
      <c r="C813" s="5" t="s">
        <v>3</v>
      </c>
      <c r="D813" s="6">
        <v>5</v>
      </c>
      <c r="E813" s="47">
        <v>211.86</v>
      </c>
      <c r="F813" s="46">
        <v>63.9</v>
      </c>
      <c r="G813" s="40">
        <f t="shared" si="71"/>
        <v>319.5</v>
      </c>
      <c r="H813" s="50" t="s">
        <v>1045</v>
      </c>
      <c r="J813" s="40" t="s">
        <v>1212</v>
      </c>
      <c r="K813" s="40">
        <v>0.15</v>
      </c>
      <c r="L813" s="40">
        <v>0</v>
      </c>
      <c r="M813" s="40">
        <v>0.16</v>
      </c>
      <c r="N813" s="40">
        <f t="shared" si="66"/>
        <v>0.28600000000000003</v>
      </c>
      <c r="O813" s="40">
        <f t="shared" si="67"/>
        <v>91.37700000000001</v>
      </c>
      <c r="P813" s="36">
        <f t="shared" si="68"/>
        <v>228.12299999999999</v>
      </c>
    </row>
    <row r="814" spans="1:16" x14ac:dyDescent="0.25">
      <c r="A814" s="4" t="s">
        <v>652</v>
      </c>
      <c r="B814" s="1">
        <v>32771</v>
      </c>
      <c r="C814" s="5" t="s">
        <v>3</v>
      </c>
      <c r="D814" s="6">
        <v>11.984999999999999</v>
      </c>
      <c r="E814" s="47">
        <v>722.04</v>
      </c>
      <c r="F814" s="46">
        <v>52.356000000000002</v>
      </c>
      <c r="G814" s="40">
        <f t="shared" si="71"/>
        <v>627.48666000000003</v>
      </c>
      <c r="H814" s="50" t="s">
        <v>1050</v>
      </c>
      <c r="J814" s="40" t="s">
        <v>1212</v>
      </c>
      <c r="K814" s="40">
        <v>0.15</v>
      </c>
      <c r="L814" s="40">
        <v>0</v>
      </c>
      <c r="M814" s="40">
        <v>0.16</v>
      </c>
      <c r="N814" s="40">
        <f t="shared" si="66"/>
        <v>0.28600000000000003</v>
      </c>
      <c r="O814" s="40">
        <f t="shared" si="67"/>
        <v>179.46118476000004</v>
      </c>
      <c r="P814" s="36">
        <f t="shared" si="68"/>
        <v>448.02547523999999</v>
      </c>
    </row>
    <row r="815" spans="1:16" x14ac:dyDescent="0.25">
      <c r="A815" s="4" t="s">
        <v>653</v>
      </c>
      <c r="B815" s="1">
        <v>32925</v>
      </c>
      <c r="C815" s="5" t="s">
        <v>3</v>
      </c>
      <c r="D815" s="6">
        <v>6.87</v>
      </c>
      <c r="E815" s="47">
        <v>7.58</v>
      </c>
      <c r="F815" s="46">
        <v>524.98699999999997</v>
      </c>
      <c r="G815" s="49">
        <f t="shared" si="71"/>
        <v>3606.6606899999997</v>
      </c>
      <c r="H815" s="50" t="s">
        <v>1103</v>
      </c>
      <c r="J815" s="40" t="s">
        <v>1098</v>
      </c>
      <c r="K815" s="40">
        <v>0.15</v>
      </c>
      <c r="L815" s="40">
        <v>0</v>
      </c>
      <c r="M815" s="40">
        <v>0.16</v>
      </c>
      <c r="N815" s="40">
        <f t="shared" si="66"/>
        <v>0.28600000000000003</v>
      </c>
      <c r="O815" s="40">
        <f t="shared" si="67"/>
        <v>1031.5049573399999</v>
      </c>
      <c r="P815" s="36">
        <f t="shared" si="68"/>
        <v>2575.1557326599996</v>
      </c>
    </row>
    <row r="816" spans="1:16" x14ac:dyDescent="0.25">
      <c r="A816" s="4" t="s">
        <v>654</v>
      </c>
      <c r="B816" s="1">
        <v>15849</v>
      </c>
      <c r="C816" s="5" t="s">
        <v>3</v>
      </c>
      <c r="D816" s="6">
        <v>12.2</v>
      </c>
      <c r="E816" s="47">
        <v>10479.56</v>
      </c>
      <c r="F816" s="46">
        <v>453</v>
      </c>
      <c r="G816" s="40">
        <f t="shared" si="71"/>
        <v>5526.5999999999995</v>
      </c>
      <c r="H816" s="50" t="s">
        <v>1099</v>
      </c>
      <c r="J816" s="40" t="s">
        <v>1098</v>
      </c>
      <c r="K816" s="40">
        <v>0.15</v>
      </c>
      <c r="L816" s="40">
        <v>0</v>
      </c>
      <c r="M816" s="40">
        <v>0.16</v>
      </c>
      <c r="N816" s="40">
        <f t="shared" si="66"/>
        <v>0.28600000000000003</v>
      </c>
      <c r="O816" s="40">
        <f t="shared" si="67"/>
        <v>1580.6076</v>
      </c>
      <c r="P816" s="36">
        <f t="shared" si="68"/>
        <v>3945.9923999999992</v>
      </c>
    </row>
    <row r="817" spans="1:16" x14ac:dyDescent="0.25">
      <c r="A817" s="4" t="s">
        <v>655</v>
      </c>
      <c r="B817" s="1">
        <v>32920</v>
      </c>
      <c r="C817" s="5" t="s">
        <v>3</v>
      </c>
      <c r="D817" s="6">
        <v>22.721</v>
      </c>
      <c r="E817" s="47">
        <v>8.93</v>
      </c>
      <c r="F817" s="46">
        <v>511.82</v>
      </c>
      <c r="G817" s="40">
        <f t="shared" si="71"/>
        <v>11629.06222</v>
      </c>
      <c r="H817" s="50" t="s">
        <v>1104</v>
      </c>
      <c r="J817" s="40" t="s">
        <v>1098</v>
      </c>
      <c r="K817" s="40">
        <v>0.15</v>
      </c>
      <c r="L817" s="40">
        <v>0</v>
      </c>
      <c r="M817" s="40">
        <v>0.16</v>
      </c>
      <c r="N817" s="40">
        <f t="shared" si="66"/>
        <v>0.28600000000000003</v>
      </c>
      <c r="O817" s="40">
        <f t="shared" si="67"/>
        <v>3325.9117949200004</v>
      </c>
      <c r="P817" s="36">
        <f t="shared" si="68"/>
        <v>8303.150425079999</v>
      </c>
    </row>
    <row r="818" spans="1:16" x14ac:dyDescent="0.25">
      <c r="A818" s="4" t="s">
        <v>656</v>
      </c>
      <c r="B818" s="1">
        <v>11673</v>
      </c>
      <c r="C818" s="5" t="s">
        <v>3</v>
      </c>
      <c r="D818" s="6">
        <v>27.1</v>
      </c>
      <c r="E818" s="47">
        <v>21890.12</v>
      </c>
      <c r="F818" s="46">
        <v>301.3</v>
      </c>
      <c r="G818" s="40">
        <f t="shared" si="71"/>
        <v>8165.2300000000005</v>
      </c>
      <c r="H818" s="50" t="s">
        <v>1216</v>
      </c>
      <c r="J818" s="40" t="s">
        <v>1218</v>
      </c>
      <c r="K818" s="40">
        <v>0.15</v>
      </c>
      <c r="L818" s="40">
        <v>0</v>
      </c>
      <c r="M818" s="40">
        <v>0.16</v>
      </c>
      <c r="N818" s="40">
        <f t="shared" si="66"/>
        <v>0.28600000000000003</v>
      </c>
      <c r="O818" s="40">
        <f t="shared" si="67"/>
        <v>2335.2557800000004</v>
      </c>
      <c r="P818" s="36">
        <f t="shared" si="68"/>
        <v>5829.9742200000001</v>
      </c>
    </row>
    <row r="819" spans="1:16" x14ac:dyDescent="0.25">
      <c r="A819" s="4" t="s">
        <v>597</v>
      </c>
      <c r="B819" s="1">
        <v>26506</v>
      </c>
      <c r="C819" s="5" t="s">
        <v>3</v>
      </c>
      <c r="D819" s="6">
        <v>18.32</v>
      </c>
      <c r="E819" s="47">
        <v>3726.11</v>
      </c>
      <c r="F819" s="46"/>
      <c r="G819" s="40" t="s">
        <v>954</v>
      </c>
      <c r="J819" s="40" t="s">
        <v>1218</v>
      </c>
      <c r="P819" s="36">
        <f>E819</f>
        <v>3726.11</v>
      </c>
    </row>
    <row r="820" spans="1:16" x14ac:dyDescent="0.25">
      <c r="A820" s="4" t="s">
        <v>657</v>
      </c>
      <c r="B820" s="1">
        <v>25474</v>
      </c>
      <c r="C820" s="5" t="s">
        <v>3</v>
      </c>
      <c r="D820" s="6">
        <v>83</v>
      </c>
      <c r="E820" s="47">
        <v>78615.77</v>
      </c>
      <c r="F820" s="48">
        <v>899</v>
      </c>
      <c r="G820" s="49">
        <f>D820*F820</f>
        <v>74617</v>
      </c>
      <c r="H820" s="50" t="s">
        <v>896</v>
      </c>
      <c r="K820" s="40">
        <v>0.15</v>
      </c>
      <c r="L820" s="40">
        <v>0</v>
      </c>
      <c r="M820" s="40">
        <v>0.16</v>
      </c>
      <c r="N820" s="40">
        <f t="shared" si="66"/>
        <v>0.28600000000000003</v>
      </c>
      <c r="O820" s="40">
        <f t="shared" si="67"/>
        <v>21340.462000000003</v>
      </c>
      <c r="P820" s="36">
        <f t="shared" si="68"/>
        <v>53276.538</v>
      </c>
    </row>
    <row r="821" spans="1:16" x14ac:dyDescent="0.25">
      <c r="A821" s="4" t="s">
        <v>658</v>
      </c>
      <c r="B821" s="1">
        <v>11676</v>
      </c>
      <c r="C821" s="5" t="s">
        <v>3</v>
      </c>
      <c r="D821" s="6">
        <v>71.28</v>
      </c>
      <c r="E821" s="47">
        <v>18008.47</v>
      </c>
      <c r="F821" s="46">
        <v>391</v>
      </c>
      <c r="G821" s="40">
        <f>F821*D821</f>
        <v>27870.48</v>
      </c>
      <c r="H821" s="50" t="s">
        <v>1215</v>
      </c>
      <c r="J821" s="40" t="s">
        <v>1218</v>
      </c>
      <c r="K821" s="40">
        <v>0.15</v>
      </c>
      <c r="L821" s="40">
        <v>0</v>
      </c>
      <c r="M821" s="40">
        <v>0.16</v>
      </c>
      <c r="N821" s="40">
        <f t="shared" si="66"/>
        <v>0.28600000000000003</v>
      </c>
      <c r="O821" s="40">
        <f t="shared" si="67"/>
        <v>7970.9572800000005</v>
      </c>
      <c r="P821" s="36">
        <f t="shared" si="68"/>
        <v>19899.522720000001</v>
      </c>
    </row>
    <row r="822" spans="1:16" x14ac:dyDescent="0.25">
      <c r="A822" s="4" t="s">
        <v>659</v>
      </c>
      <c r="B822" s="1">
        <v>54571</v>
      </c>
      <c r="C822" s="5" t="s">
        <v>3</v>
      </c>
      <c r="D822" s="6">
        <v>11.231999999999999</v>
      </c>
      <c r="E822" s="47">
        <v>10270.620000000001</v>
      </c>
      <c r="F822" s="46">
        <v>423</v>
      </c>
      <c r="G822" s="40">
        <f>423000/1000*D822</f>
        <v>4751.1359999999995</v>
      </c>
      <c r="H822" s="50" t="s">
        <v>880</v>
      </c>
      <c r="J822" s="40" t="s">
        <v>1282</v>
      </c>
      <c r="K822" s="40">
        <v>0.15</v>
      </c>
      <c r="L822" s="40">
        <v>0</v>
      </c>
      <c r="M822" s="40">
        <v>0.16</v>
      </c>
      <c r="N822" s="40">
        <f t="shared" si="66"/>
        <v>0.28600000000000003</v>
      </c>
      <c r="O822" s="40">
        <f t="shared" si="67"/>
        <v>1358.8248960000001</v>
      </c>
      <c r="P822" s="36">
        <f t="shared" si="68"/>
        <v>3392.3111039999994</v>
      </c>
    </row>
    <row r="823" spans="1:16" x14ac:dyDescent="0.25">
      <c r="A823" s="4" t="s">
        <v>660</v>
      </c>
      <c r="B823" s="1">
        <v>26458</v>
      </c>
      <c r="C823" s="5" t="s">
        <v>3</v>
      </c>
      <c r="D823" s="6">
        <v>17.396999999999998</v>
      </c>
      <c r="E823" s="47">
        <v>10939.48</v>
      </c>
      <c r="F823" s="46">
        <v>875.61</v>
      </c>
      <c r="G823" s="40">
        <f>F823*D823</f>
        <v>15232.987169999999</v>
      </c>
      <c r="H823" s="50" t="s">
        <v>1263</v>
      </c>
      <c r="J823" s="40" t="s">
        <v>1262</v>
      </c>
      <c r="K823" s="40">
        <v>0.15</v>
      </c>
      <c r="L823" s="40">
        <v>0</v>
      </c>
      <c r="M823" s="40">
        <v>0.16</v>
      </c>
      <c r="N823" s="40">
        <f t="shared" si="66"/>
        <v>0.28600000000000003</v>
      </c>
      <c r="O823" s="40">
        <f t="shared" si="67"/>
        <v>4356.6343306199997</v>
      </c>
      <c r="P823" s="36">
        <f t="shared" si="68"/>
        <v>10876.352839379999</v>
      </c>
    </row>
    <row r="824" spans="1:16" x14ac:dyDescent="0.25">
      <c r="A824" s="4" t="s">
        <v>661</v>
      </c>
      <c r="B824" s="1">
        <v>59802</v>
      </c>
      <c r="C824" s="5" t="s">
        <v>3</v>
      </c>
      <c r="D824" s="6">
        <v>48.6</v>
      </c>
      <c r="E824" s="47">
        <v>23896.97</v>
      </c>
      <c r="F824" s="46">
        <v>696.55600000000004</v>
      </c>
      <c r="G824" s="40">
        <f>F824*D824</f>
        <v>33852.621600000006</v>
      </c>
      <c r="H824" s="50" t="s">
        <v>1267</v>
      </c>
      <c r="J824" s="40" t="s">
        <v>1262</v>
      </c>
      <c r="K824" s="40">
        <v>0.15</v>
      </c>
      <c r="L824" s="40">
        <v>0</v>
      </c>
      <c r="M824" s="40">
        <v>0.16</v>
      </c>
      <c r="N824" s="40">
        <f t="shared" si="66"/>
        <v>0.28600000000000003</v>
      </c>
      <c r="O824" s="40">
        <f t="shared" si="67"/>
        <v>9681.8497776000022</v>
      </c>
      <c r="P824" s="36">
        <f t="shared" si="68"/>
        <v>24170.771822400005</v>
      </c>
    </row>
    <row r="825" spans="1:16" x14ac:dyDescent="0.25">
      <c r="A825" s="4" t="s">
        <v>662</v>
      </c>
      <c r="B825" s="1">
        <v>27541</v>
      </c>
      <c r="C825" s="5" t="s">
        <v>3</v>
      </c>
      <c r="D825" s="6">
        <v>1.03</v>
      </c>
      <c r="E825" s="47">
        <v>377.09</v>
      </c>
      <c r="F825" s="46">
        <v>652.71600000000001</v>
      </c>
      <c r="G825" s="40">
        <f>F825*D825</f>
        <v>672.29748000000006</v>
      </c>
      <c r="H825" s="50" t="s">
        <v>1269</v>
      </c>
      <c r="J825" s="40" t="s">
        <v>1268</v>
      </c>
      <c r="K825" s="40">
        <v>0.15</v>
      </c>
      <c r="L825" s="40">
        <v>0</v>
      </c>
      <c r="M825" s="40">
        <v>0.16</v>
      </c>
      <c r="N825" s="40">
        <f t="shared" si="66"/>
        <v>0.28600000000000003</v>
      </c>
      <c r="O825" s="40">
        <f t="shared" si="67"/>
        <v>192.27707928000004</v>
      </c>
      <c r="P825" s="36">
        <f t="shared" si="68"/>
        <v>480.02040072</v>
      </c>
    </row>
    <row r="826" spans="1:16" ht="22.5" x14ac:dyDescent="0.25">
      <c r="A826" s="4" t="s">
        <v>615</v>
      </c>
      <c r="B826" s="1">
        <v>21825</v>
      </c>
      <c r="C826" s="5" t="s">
        <v>3</v>
      </c>
      <c r="D826" s="6">
        <v>2.1880000000000002</v>
      </c>
      <c r="E826" s="47">
        <v>1199.32</v>
      </c>
      <c r="F826" s="46">
        <v>822.22699999999998</v>
      </c>
      <c r="G826" s="40">
        <f>F826*D826</f>
        <v>1799.032676</v>
      </c>
      <c r="H826" s="50" t="s">
        <v>1281</v>
      </c>
      <c r="J826" s="40" t="s">
        <v>1279</v>
      </c>
      <c r="K826" s="40">
        <v>0.15</v>
      </c>
      <c r="L826" s="40">
        <v>0</v>
      </c>
      <c r="M826" s="40">
        <v>0.16</v>
      </c>
      <c r="N826" s="40">
        <f t="shared" si="66"/>
        <v>0.28600000000000003</v>
      </c>
      <c r="O826" s="40">
        <f t="shared" si="67"/>
        <v>514.52334533600003</v>
      </c>
      <c r="P826" s="36">
        <f t="shared" si="68"/>
        <v>1284.5093306640001</v>
      </c>
    </row>
    <row r="827" spans="1:16" x14ac:dyDescent="0.25">
      <c r="A827" s="4" t="s">
        <v>663</v>
      </c>
      <c r="B827" s="1">
        <v>59032</v>
      </c>
      <c r="C827" s="5" t="s">
        <v>3</v>
      </c>
      <c r="D827" s="6">
        <v>6.44</v>
      </c>
      <c r="E827" s="47">
        <v>1910.84</v>
      </c>
      <c r="F827" s="46">
        <v>241</v>
      </c>
      <c r="G827" s="40">
        <f>241*D827</f>
        <v>1552.0400000000002</v>
      </c>
      <c r="H827" s="50" t="s">
        <v>874</v>
      </c>
      <c r="J827" s="40" t="s">
        <v>1136</v>
      </c>
      <c r="K827" s="40">
        <v>0.15</v>
      </c>
      <c r="L827" s="40">
        <v>0</v>
      </c>
      <c r="M827" s="40">
        <v>0.16</v>
      </c>
      <c r="N827" s="40">
        <f t="shared" si="66"/>
        <v>0.28600000000000003</v>
      </c>
      <c r="O827" s="40">
        <f t="shared" si="67"/>
        <v>443.88344000000012</v>
      </c>
      <c r="P827" s="36">
        <f t="shared" si="68"/>
        <v>1108.1565600000001</v>
      </c>
    </row>
    <row r="828" spans="1:16" x14ac:dyDescent="0.25">
      <c r="A828" s="4" t="s">
        <v>664</v>
      </c>
      <c r="B828" s="1">
        <v>23432</v>
      </c>
      <c r="C828" s="5" t="s">
        <v>3</v>
      </c>
      <c r="D828" s="6">
        <v>101.05</v>
      </c>
      <c r="E828" s="47">
        <v>26342.37</v>
      </c>
      <c r="F828" s="46">
        <v>241</v>
      </c>
      <c r="G828" s="40">
        <f>241*D828</f>
        <v>24353.05</v>
      </c>
      <c r="H828" s="50" t="s">
        <v>874</v>
      </c>
      <c r="J828" s="40" t="s">
        <v>1096</v>
      </c>
      <c r="K828" s="40">
        <v>0.15</v>
      </c>
      <c r="L828" s="40">
        <v>0</v>
      </c>
      <c r="M828" s="40">
        <v>0.16</v>
      </c>
      <c r="N828" s="40">
        <f t="shared" si="66"/>
        <v>0.28600000000000003</v>
      </c>
      <c r="O828" s="40">
        <f t="shared" si="67"/>
        <v>6964.9723000000004</v>
      </c>
      <c r="P828" s="36">
        <f t="shared" si="68"/>
        <v>17388.077699999998</v>
      </c>
    </row>
    <row r="829" spans="1:16" x14ac:dyDescent="0.25">
      <c r="A829" s="4" t="s">
        <v>665</v>
      </c>
      <c r="B829" s="1">
        <v>58528</v>
      </c>
      <c r="C829" s="5" t="s">
        <v>3</v>
      </c>
      <c r="D829" s="6">
        <v>57.402999999999999</v>
      </c>
      <c r="E829" s="47">
        <v>1006.78</v>
      </c>
      <c r="F829" s="46"/>
      <c r="G829" s="40" t="s">
        <v>954</v>
      </c>
      <c r="P829" s="36">
        <f>E829</f>
        <v>1006.78</v>
      </c>
    </row>
    <row r="830" spans="1:16" x14ac:dyDescent="0.25">
      <c r="A830" s="4" t="s">
        <v>666</v>
      </c>
      <c r="B830" s="1">
        <v>46934</v>
      </c>
      <c r="C830" s="5" t="s">
        <v>3</v>
      </c>
      <c r="D830" s="6">
        <v>678.79399999999998</v>
      </c>
      <c r="E830" s="47">
        <v>321414.94</v>
      </c>
      <c r="F830" s="46"/>
      <c r="G830" s="40" t="s">
        <v>954</v>
      </c>
      <c r="P830" s="36">
        <f>E830</f>
        <v>321414.94</v>
      </c>
    </row>
    <row r="831" spans="1:16" x14ac:dyDescent="0.25">
      <c r="A831" s="4" t="s">
        <v>667</v>
      </c>
      <c r="B831" s="1">
        <v>33276</v>
      </c>
      <c r="C831" s="5" t="s">
        <v>3</v>
      </c>
      <c r="D831" s="6">
        <v>0.69699999999999995</v>
      </c>
      <c r="E831" s="47">
        <v>13.46</v>
      </c>
      <c r="F831" s="46"/>
      <c r="G831" s="40" t="s">
        <v>954</v>
      </c>
      <c r="P831" s="36">
        <f>E831</f>
        <v>13.46</v>
      </c>
    </row>
    <row r="832" spans="1:16" x14ac:dyDescent="0.25">
      <c r="A832" s="4" t="s">
        <v>668</v>
      </c>
      <c r="B832" s="1">
        <v>31838</v>
      </c>
      <c r="C832" s="5" t="s">
        <v>3</v>
      </c>
      <c r="D832" s="6">
        <v>261.42500000000001</v>
      </c>
      <c r="E832" s="47">
        <v>66345.759999999995</v>
      </c>
      <c r="F832" s="46"/>
      <c r="G832" s="40" t="s">
        <v>954</v>
      </c>
      <c r="P832" s="36">
        <f>E832</f>
        <v>66345.759999999995</v>
      </c>
    </row>
    <row r="833" spans="1:16" x14ac:dyDescent="0.25">
      <c r="A833" s="4" t="s">
        <v>669</v>
      </c>
      <c r="B833" s="1">
        <v>44660</v>
      </c>
      <c r="C833" s="5" t="s">
        <v>3</v>
      </c>
      <c r="D833" s="6">
        <v>195.489</v>
      </c>
      <c r="E833" s="47">
        <v>78195.600000000006</v>
      </c>
      <c r="F833" s="48">
        <v>899</v>
      </c>
      <c r="G833" s="49">
        <f t="shared" ref="G833:G842" si="72">D833*F833</f>
        <v>175744.611</v>
      </c>
      <c r="H833" s="50" t="s">
        <v>896</v>
      </c>
      <c r="J833" s="40" t="s">
        <v>1252</v>
      </c>
      <c r="K833" s="40">
        <v>0.15</v>
      </c>
      <c r="L833" s="40">
        <v>0</v>
      </c>
      <c r="M833" s="40">
        <v>0.16</v>
      </c>
      <c r="N833" s="40">
        <f t="shared" si="66"/>
        <v>0.28600000000000003</v>
      </c>
      <c r="O833" s="40">
        <f t="shared" si="67"/>
        <v>50262.958746000004</v>
      </c>
      <c r="P833" s="36">
        <f t="shared" si="68"/>
        <v>125481.652254</v>
      </c>
    </row>
    <row r="834" spans="1:16" x14ac:dyDescent="0.25">
      <c r="A834" s="4" t="s">
        <v>670</v>
      </c>
      <c r="B834" s="1">
        <v>59575</v>
      </c>
      <c r="C834" s="5" t="s">
        <v>3</v>
      </c>
      <c r="D834" s="6">
        <v>35.71</v>
      </c>
      <c r="E834" s="47">
        <v>73668.11</v>
      </c>
      <c r="F834" s="48">
        <v>899</v>
      </c>
      <c r="G834" s="49">
        <f t="shared" si="72"/>
        <v>32103.29</v>
      </c>
      <c r="H834" s="50" t="s">
        <v>896</v>
      </c>
      <c r="J834" s="40" t="s">
        <v>1252</v>
      </c>
      <c r="K834" s="40">
        <v>0.15</v>
      </c>
      <c r="L834" s="40">
        <v>0</v>
      </c>
      <c r="M834" s="40">
        <v>0.16</v>
      </c>
      <c r="N834" s="40">
        <f t="shared" si="66"/>
        <v>0.28600000000000003</v>
      </c>
      <c r="O834" s="40">
        <f t="shared" si="67"/>
        <v>9181.5409400000008</v>
      </c>
      <c r="P834" s="36">
        <f t="shared" si="68"/>
        <v>22921.749060000002</v>
      </c>
    </row>
    <row r="835" spans="1:16" x14ac:dyDescent="0.25">
      <c r="A835" s="4" t="s">
        <v>671</v>
      </c>
      <c r="B835" s="1">
        <v>62265</v>
      </c>
      <c r="C835" s="5" t="s">
        <v>3</v>
      </c>
      <c r="D835" s="6">
        <v>13</v>
      </c>
      <c r="E835" s="47">
        <v>10548.56</v>
      </c>
      <c r="F835" s="48">
        <v>899</v>
      </c>
      <c r="G835" s="49">
        <f t="shared" si="72"/>
        <v>11687</v>
      </c>
      <c r="H835" s="50" t="s">
        <v>896</v>
      </c>
      <c r="J835" s="40" t="s">
        <v>1252</v>
      </c>
      <c r="K835" s="40">
        <v>0.15</v>
      </c>
      <c r="L835" s="40">
        <v>0</v>
      </c>
      <c r="M835" s="40">
        <v>0.16</v>
      </c>
      <c r="N835" s="40">
        <f t="shared" si="66"/>
        <v>0.28600000000000003</v>
      </c>
      <c r="O835" s="40">
        <f t="shared" si="67"/>
        <v>3342.4820000000004</v>
      </c>
      <c r="P835" s="36">
        <f t="shared" si="68"/>
        <v>8344.518</v>
      </c>
    </row>
    <row r="836" spans="1:16" x14ac:dyDescent="0.25">
      <c r="A836" s="4" t="s">
        <v>672</v>
      </c>
      <c r="B836" s="1">
        <v>28690</v>
      </c>
      <c r="C836" s="5" t="s">
        <v>3</v>
      </c>
      <c r="D836" s="6">
        <v>42</v>
      </c>
      <c r="E836" s="47">
        <v>25627.14</v>
      </c>
      <c r="F836" s="48">
        <v>899</v>
      </c>
      <c r="G836" s="49">
        <f t="shared" si="72"/>
        <v>37758</v>
      </c>
      <c r="H836" s="50" t="s">
        <v>896</v>
      </c>
      <c r="J836" s="40" t="s">
        <v>1252</v>
      </c>
      <c r="K836" s="40">
        <v>0.15</v>
      </c>
      <c r="L836" s="40">
        <v>0</v>
      </c>
      <c r="M836" s="40">
        <v>0.16</v>
      </c>
      <c r="N836" s="40">
        <f t="shared" ref="N836:N899" si="73">1-((1-K836)*(1-L836)*(1-M836))</f>
        <v>0.28600000000000003</v>
      </c>
      <c r="O836" s="40">
        <f t="shared" ref="O836:O899" si="74">G836*N836</f>
        <v>10798.788</v>
      </c>
      <c r="P836" s="36">
        <f t="shared" si="68"/>
        <v>26959.212</v>
      </c>
    </row>
    <row r="837" spans="1:16" x14ac:dyDescent="0.25">
      <c r="A837" s="4" t="s">
        <v>673</v>
      </c>
      <c r="B837" s="1">
        <v>23773</v>
      </c>
      <c r="C837" s="5" t="s">
        <v>3</v>
      </c>
      <c r="D837" s="6">
        <v>169.68100000000001</v>
      </c>
      <c r="E837" s="47">
        <v>68688.56</v>
      </c>
      <c r="F837" s="48">
        <v>899</v>
      </c>
      <c r="G837" s="49">
        <f t="shared" si="72"/>
        <v>152543.21900000001</v>
      </c>
      <c r="H837" s="50" t="s">
        <v>896</v>
      </c>
      <c r="J837" s="40" t="s">
        <v>1252</v>
      </c>
      <c r="K837" s="40">
        <v>0.15</v>
      </c>
      <c r="L837" s="40">
        <v>0</v>
      </c>
      <c r="M837" s="40">
        <v>0.16</v>
      </c>
      <c r="N837" s="40">
        <f t="shared" si="73"/>
        <v>0.28600000000000003</v>
      </c>
      <c r="O837" s="40">
        <f t="shared" si="74"/>
        <v>43627.360634000011</v>
      </c>
      <c r="P837" s="36">
        <f t="shared" ref="P837:P900" si="75">G837-O837</f>
        <v>108915.858366</v>
      </c>
    </row>
    <row r="838" spans="1:16" x14ac:dyDescent="0.25">
      <c r="A838" s="4" t="s">
        <v>674</v>
      </c>
      <c r="B838" s="1">
        <v>49065</v>
      </c>
      <c r="C838" s="5" t="s">
        <v>3</v>
      </c>
      <c r="D838" s="6">
        <v>161.55000000000001</v>
      </c>
      <c r="E838" s="47">
        <v>80497.13</v>
      </c>
      <c r="F838" s="48">
        <v>899</v>
      </c>
      <c r="G838" s="49">
        <f t="shared" si="72"/>
        <v>145233.45000000001</v>
      </c>
      <c r="H838" s="50" t="s">
        <v>896</v>
      </c>
      <c r="J838" s="40" t="s">
        <v>1252</v>
      </c>
      <c r="K838" s="40">
        <v>0.15</v>
      </c>
      <c r="L838" s="40">
        <v>0</v>
      </c>
      <c r="M838" s="40">
        <v>0.16</v>
      </c>
      <c r="N838" s="40">
        <f t="shared" si="73"/>
        <v>0.28600000000000003</v>
      </c>
      <c r="O838" s="40">
        <f t="shared" si="74"/>
        <v>41536.766700000007</v>
      </c>
      <c r="P838" s="36">
        <f t="shared" si="75"/>
        <v>103696.6833</v>
      </c>
    </row>
    <row r="839" spans="1:16" x14ac:dyDescent="0.25">
      <c r="A839" s="4" t="s">
        <v>623</v>
      </c>
      <c r="B839" s="1">
        <v>23587</v>
      </c>
      <c r="C839" s="5" t="s">
        <v>3</v>
      </c>
      <c r="D839" s="6">
        <v>935.05200000000002</v>
      </c>
      <c r="E839" s="47">
        <v>465917.71</v>
      </c>
      <c r="F839" s="48">
        <v>899</v>
      </c>
      <c r="G839" s="49">
        <f t="shared" si="72"/>
        <v>840611.74800000002</v>
      </c>
      <c r="H839" s="50" t="s">
        <v>896</v>
      </c>
      <c r="J839" s="40" t="s">
        <v>1252</v>
      </c>
      <c r="K839" s="40">
        <v>0.15</v>
      </c>
      <c r="L839" s="40">
        <v>0</v>
      </c>
      <c r="M839" s="40">
        <v>0.16</v>
      </c>
      <c r="N839" s="40">
        <f t="shared" si="73"/>
        <v>0.28600000000000003</v>
      </c>
      <c r="O839" s="40">
        <f t="shared" si="74"/>
        <v>240414.95992800003</v>
      </c>
      <c r="P839" s="36">
        <f t="shared" si="75"/>
        <v>600196.78807200002</v>
      </c>
    </row>
    <row r="840" spans="1:16" x14ac:dyDescent="0.25">
      <c r="A840" s="4" t="s">
        <v>624</v>
      </c>
      <c r="B840" s="1">
        <v>11648</v>
      </c>
      <c r="C840" s="5" t="s">
        <v>3</v>
      </c>
      <c r="D840" s="6">
        <v>2.2330000000000001</v>
      </c>
      <c r="E840" s="47">
        <v>803.88</v>
      </c>
      <c r="F840" s="48">
        <v>899</v>
      </c>
      <c r="G840" s="49">
        <f t="shared" si="72"/>
        <v>2007.4670000000001</v>
      </c>
      <c r="H840" s="50" t="s">
        <v>896</v>
      </c>
      <c r="J840" s="40" t="s">
        <v>1252</v>
      </c>
      <c r="K840" s="40">
        <v>0.15</v>
      </c>
      <c r="L840" s="40">
        <v>0</v>
      </c>
      <c r="M840" s="40">
        <v>0.16</v>
      </c>
      <c r="N840" s="40">
        <f t="shared" si="73"/>
        <v>0.28600000000000003</v>
      </c>
      <c r="O840" s="40">
        <f t="shared" si="74"/>
        <v>574.13556200000005</v>
      </c>
      <c r="P840" s="36">
        <f t="shared" si="75"/>
        <v>1433.3314380000002</v>
      </c>
    </row>
    <row r="841" spans="1:16" x14ac:dyDescent="0.25">
      <c r="A841" s="4" t="s">
        <v>675</v>
      </c>
      <c r="B841" s="1">
        <v>49063</v>
      </c>
      <c r="C841" s="5" t="s">
        <v>3</v>
      </c>
      <c r="D841" s="6">
        <v>39.902000000000001</v>
      </c>
      <c r="E841" s="47">
        <v>19882.37</v>
      </c>
      <c r="F841" s="48">
        <v>899</v>
      </c>
      <c r="G841" s="49">
        <f t="shared" si="72"/>
        <v>35871.898000000001</v>
      </c>
      <c r="H841" s="50" t="s">
        <v>896</v>
      </c>
      <c r="J841" s="40" t="s">
        <v>1252</v>
      </c>
      <c r="K841" s="40">
        <v>0.15</v>
      </c>
      <c r="L841" s="40">
        <v>0</v>
      </c>
      <c r="M841" s="40">
        <v>0.16</v>
      </c>
      <c r="N841" s="40">
        <f t="shared" si="73"/>
        <v>0.28600000000000003</v>
      </c>
      <c r="O841" s="40">
        <f t="shared" si="74"/>
        <v>10259.362828000001</v>
      </c>
      <c r="P841" s="36">
        <f t="shared" si="75"/>
        <v>25612.535172</v>
      </c>
    </row>
    <row r="842" spans="1:16" x14ac:dyDescent="0.25">
      <c r="A842" s="4" t="s">
        <v>676</v>
      </c>
      <c r="B842" s="1">
        <v>9021</v>
      </c>
      <c r="C842" s="5" t="s">
        <v>3</v>
      </c>
      <c r="D842" s="6">
        <v>25.12</v>
      </c>
      <c r="E842" s="47">
        <v>12748.4</v>
      </c>
      <c r="F842" s="48">
        <v>899</v>
      </c>
      <c r="G842" s="49">
        <f t="shared" si="72"/>
        <v>22582.880000000001</v>
      </c>
      <c r="H842" s="50" t="s">
        <v>896</v>
      </c>
      <c r="J842" s="40" t="s">
        <v>1252</v>
      </c>
      <c r="K842" s="40">
        <v>0.15</v>
      </c>
      <c r="L842" s="40">
        <v>0</v>
      </c>
      <c r="M842" s="40">
        <v>0.16</v>
      </c>
      <c r="N842" s="40">
        <f t="shared" si="73"/>
        <v>0.28600000000000003</v>
      </c>
      <c r="O842" s="40">
        <f t="shared" si="74"/>
        <v>6458.7036800000014</v>
      </c>
      <c r="P842" s="36">
        <f t="shared" si="75"/>
        <v>16124.176319999999</v>
      </c>
    </row>
    <row r="843" spans="1:16" x14ac:dyDescent="0.25">
      <c r="A843" s="4" t="s">
        <v>677</v>
      </c>
      <c r="B843" s="1">
        <v>33280</v>
      </c>
      <c r="C843" s="5" t="s">
        <v>3</v>
      </c>
      <c r="D843" s="7">
        <v>2691.6840000000002</v>
      </c>
      <c r="E843" s="47">
        <v>889009.11</v>
      </c>
      <c r="F843" s="46"/>
      <c r="G843" s="40" t="s">
        <v>954</v>
      </c>
      <c r="P843" s="36">
        <f>E843</f>
        <v>889009.11</v>
      </c>
    </row>
    <row r="844" spans="1:16" x14ac:dyDescent="0.25">
      <c r="A844" s="4" t="s">
        <v>678</v>
      </c>
      <c r="B844" s="1">
        <v>23407</v>
      </c>
      <c r="C844" s="5" t="s">
        <v>3</v>
      </c>
      <c r="D844" s="6">
        <v>289.911</v>
      </c>
      <c r="E844" s="47">
        <v>172873.93</v>
      </c>
      <c r="F844" s="48">
        <v>899</v>
      </c>
      <c r="G844" s="49">
        <f>D844*F844</f>
        <v>260629.989</v>
      </c>
      <c r="H844" s="50" t="s">
        <v>896</v>
      </c>
      <c r="J844" s="40" t="s">
        <v>1252</v>
      </c>
      <c r="K844" s="40">
        <v>0.15</v>
      </c>
      <c r="L844" s="40">
        <v>0</v>
      </c>
      <c r="M844" s="40">
        <v>0.16</v>
      </c>
      <c r="N844" s="40">
        <f t="shared" si="73"/>
        <v>0.28600000000000003</v>
      </c>
      <c r="O844" s="40">
        <f t="shared" si="74"/>
        <v>74540.176854000005</v>
      </c>
      <c r="P844" s="36">
        <f t="shared" si="75"/>
        <v>186089.81214599998</v>
      </c>
    </row>
    <row r="845" spans="1:16" x14ac:dyDescent="0.25">
      <c r="A845" s="4" t="s">
        <v>679</v>
      </c>
      <c r="B845" s="1">
        <v>27536</v>
      </c>
      <c r="C845" s="5" t="s">
        <v>3</v>
      </c>
      <c r="D845" s="6">
        <v>47.2</v>
      </c>
      <c r="E845" s="47">
        <v>38299.4</v>
      </c>
      <c r="F845" s="48">
        <v>899</v>
      </c>
      <c r="G845" s="49">
        <f>D845*F845</f>
        <v>42432.800000000003</v>
      </c>
      <c r="H845" s="50" t="s">
        <v>896</v>
      </c>
      <c r="J845" s="40" t="s">
        <v>1252</v>
      </c>
      <c r="K845" s="40">
        <v>0.15</v>
      </c>
      <c r="L845" s="40">
        <v>0</v>
      </c>
      <c r="M845" s="40">
        <v>0.16</v>
      </c>
      <c r="N845" s="40">
        <f t="shared" si="73"/>
        <v>0.28600000000000003</v>
      </c>
      <c r="O845" s="40">
        <f t="shared" si="74"/>
        <v>12135.780800000002</v>
      </c>
      <c r="P845" s="36">
        <f t="shared" si="75"/>
        <v>30297.019200000002</v>
      </c>
    </row>
    <row r="846" spans="1:16" x14ac:dyDescent="0.25">
      <c r="A846" s="4" t="s">
        <v>680</v>
      </c>
      <c r="B846" s="1">
        <v>46940</v>
      </c>
      <c r="C846" s="5" t="s">
        <v>3</v>
      </c>
      <c r="D846" s="6">
        <v>234.72800000000001</v>
      </c>
      <c r="E846" s="47">
        <v>139968.31</v>
      </c>
      <c r="F846" s="48">
        <v>899</v>
      </c>
      <c r="G846" s="49">
        <f>D846*F846</f>
        <v>211020.47200000001</v>
      </c>
      <c r="H846" s="50" t="s">
        <v>896</v>
      </c>
      <c r="J846" s="40" t="s">
        <v>1252</v>
      </c>
      <c r="K846" s="40">
        <v>0.15</v>
      </c>
      <c r="L846" s="40">
        <v>0</v>
      </c>
      <c r="M846" s="40">
        <v>0.16</v>
      </c>
      <c r="N846" s="40">
        <f t="shared" si="73"/>
        <v>0.28600000000000003</v>
      </c>
      <c r="O846" s="40">
        <f t="shared" si="74"/>
        <v>60351.854992000008</v>
      </c>
      <c r="P846" s="36">
        <f t="shared" si="75"/>
        <v>150668.617008</v>
      </c>
    </row>
    <row r="847" spans="1:16" x14ac:dyDescent="0.25">
      <c r="A847" s="4" t="s">
        <v>627</v>
      </c>
      <c r="B847" s="1">
        <v>26499</v>
      </c>
      <c r="C847" s="5" t="s">
        <v>3</v>
      </c>
      <c r="D847" s="6">
        <v>4</v>
      </c>
      <c r="E847" s="47">
        <v>4406.78</v>
      </c>
      <c r="F847" s="48">
        <v>899</v>
      </c>
      <c r="G847" s="49">
        <f>D847*F847</f>
        <v>3596</v>
      </c>
      <c r="H847" s="50" t="s">
        <v>896</v>
      </c>
      <c r="J847" s="40" t="s">
        <v>1252</v>
      </c>
      <c r="K847" s="40">
        <v>0.15</v>
      </c>
      <c r="L847" s="40">
        <v>0</v>
      </c>
      <c r="M847" s="40">
        <v>0.16</v>
      </c>
      <c r="N847" s="40">
        <f t="shared" si="73"/>
        <v>0.28600000000000003</v>
      </c>
      <c r="O847" s="40">
        <f t="shared" si="74"/>
        <v>1028.4560000000001</v>
      </c>
      <c r="P847" s="36">
        <f t="shared" si="75"/>
        <v>2567.5439999999999</v>
      </c>
    </row>
    <row r="848" spans="1:16" x14ac:dyDescent="0.25">
      <c r="A848" s="4" t="s">
        <v>681</v>
      </c>
      <c r="B848" s="1">
        <v>46218</v>
      </c>
      <c r="C848" s="5" t="s">
        <v>3</v>
      </c>
      <c r="D848" s="7">
        <v>1123.999</v>
      </c>
      <c r="E848" s="47">
        <v>144884.26</v>
      </c>
      <c r="F848" s="46"/>
      <c r="G848" s="40" t="s">
        <v>954</v>
      </c>
      <c r="P848" s="36">
        <f>E848</f>
        <v>144884.26</v>
      </c>
    </row>
    <row r="849" spans="1:16" x14ac:dyDescent="0.25">
      <c r="A849" s="4" t="s">
        <v>682</v>
      </c>
      <c r="B849" s="1">
        <v>46935</v>
      </c>
      <c r="C849" s="5" t="s">
        <v>3</v>
      </c>
      <c r="D849" s="7">
        <v>1065.2529999999999</v>
      </c>
      <c r="E849" s="47">
        <v>621937.31000000006</v>
      </c>
      <c r="F849" s="46"/>
      <c r="G849" s="40" t="s">
        <v>954</v>
      </c>
      <c r="P849" s="36">
        <f>E849</f>
        <v>621937.31000000006</v>
      </c>
    </row>
    <row r="850" spans="1:16" x14ac:dyDescent="0.25">
      <c r="A850" s="4" t="s">
        <v>683</v>
      </c>
      <c r="B850" s="1">
        <v>33277</v>
      </c>
      <c r="C850" s="5" t="s">
        <v>3</v>
      </c>
      <c r="D850" s="6">
        <v>12.375999999999999</v>
      </c>
      <c r="E850" s="47">
        <v>203.62</v>
      </c>
      <c r="F850" s="46"/>
      <c r="G850" s="40" t="s">
        <v>954</v>
      </c>
      <c r="P850" s="36">
        <f>E850</f>
        <v>203.62</v>
      </c>
    </row>
    <row r="851" spans="1:16" x14ac:dyDescent="0.25">
      <c r="A851" s="4" t="s">
        <v>684</v>
      </c>
      <c r="B851" s="1">
        <v>34014</v>
      </c>
      <c r="C851" s="5" t="s">
        <v>3</v>
      </c>
      <c r="D851" s="6">
        <v>9.6929999999999996</v>
      </c>
      <c r="E851" s="47">
        <v>349</v>
      </c>
      <c r="F851" s="46"/>
      <c r="G851" s="40" t="s">
        <v>954</v>
      </c>
      <c r="P851" s="36">
        <f>E851</f>
        <v>349</v>
      </c>
    </row>
    <row r="852" spans="1:16" x14ac:dyDescent="0.25">
      <c r="A852" s="4" t="s">
        <v>42</v>
      </c>
      <c r="B852" s="1">
        <v>57786</v>
      </c>
      <c r="C852" s="5" t="s">
        <v>3</v>
      </c>
      <c r="D852" s="6">
        <v>194.48099999999999</v>
      </c>
      <c r="E852" s="47">
        <v>397544.45</v>
      </c>
      <c r="F852" s="46"/>
      <c r="G852" s="40" t="s">
        <v>954</v>
      </c>
      <c r="P852" s="36">
        <f>E852</f>
        <v>397544.45</v>
      </c>
    </row>
    <row r="853" spans="1:16" x14ac:dyDescent="0.25">
      <c r="A853" s="4" t="s">
        <v>685</v>
      </c>
      <c r="B853" s="1">
        <v>9062</v>
      </c>
      <c r="C853" s="5" t="s">
        <v>3</v>
      </c>
      <c r="D853" s="6">
        <v>15</v>
      </c>
      <c r="E853" s="47">
        <v>6481.5</v>
      </c>
      <c r="F853" s="48">
        <v>899</v>
      </c>
      <c r="G853" s="49">
        <f>D853*F853</f>
        <v>13485</v>
      </c>
      <c r="H853" s="50" t="s">
        <v>896</v>
      </c>
      <c r="J853" s="40" t="s">
        <v>1252</v>
      </c>
      <c r="K853" s="40">
        <v>0.15</v>
      </c>
      <c r="L853" s="40">
        <v>0</v>
      </c>
      <c r="M853" s="40">
        <v>0.16</v>
      </c>
      <c r="N853" s="40">
        <f t="shared" si="73"/>
        <v>0.28600000000000003</v>
      </c>
      <c r="O853" s="40">
        <f t="shared" si="74"/>
        <v>3856.7100000000005</v>
      </c>
      <c r="P853" s="36">
        <f t="shared" si="75"/>
        <v>9628.2899999999991</v>
      </c>
    </row>
    <row r="854" spans="1:16" x14ac:dyDescent="0.25">
      <c r="A854" s="4" t="s">
        <v>686</v>
      </c>
      <c r="B854" s="1">
        <v>49055</v>
      </c>
      <c r="C854" s="5" t="s">
        <v>3</v>
      </c>
      <c r="D854" s="6">
        <v>13.564</v>
      </c>
      <c r="E854" s="47">
        <v>4883.04</v>
      </c>
      <c r="F854" s="48">
        <v>899</v>
      </c>
      <c r="G854" s="49">
        <f>D854*F854</f>
        <v>12194.036</v>
      </c>
      <c r="H854" s="50" t="s">
        <v>896</v>
      </c>
      <c r="J854" s="40" t="s">
        <v>1252</v>
      </c>
      <c r="K854" s="40">
        <v>0.15</v>
      </c>
      <c r="L854" s="40">
        <v>0</v>
      </c>
      <c r="M854" s="40">
        <v>0.16</v>
      </c>
      <c r="N854" s="40">
        <f t="shared" si="73"/>
        <v>0.28600000000000003</v>
      </c>
      <c r="O854" s="40">
        <f t="shared" si="74"/>
        <v>3487.4942960000003</v>
      </c>
      <c r="P854" s="36">
        <f t="shared" si="75"/>
        <v>8706.5417039999993</v>
      </c>
    </row>
    <row r="855" spans="1:16" x14ac:dyDescent="0.25">
      <c r="A855" s="4" t="s">
        <v>632</v>
      </c>
      <c r="B855" s="1">
        <v>11650</v>
      </c>
      <c r="C855" s="5" t="s">
        <v>3</v>
      </c>
      <c r="D855" s="6">
        <v>93</v>
      </c>
      <c r="E855" s="47">
        <v>39143.199999999997</v>
      </c>
      <c r="F855" s="48">
        <v>899</v>
      </c>
      <c r="G855" s="49">
        <f>D855*F855</f>
        <v>83607</v>
      </c>
      <c r="H855" s="50" t="s">
        <v>896</v>
      </c>
      <c r="J855" s="40" t="s">
        <v>1252</v>
      </c>
      <c r="K855" s="40">
        <v>0.15</v>
      </c>
      <c r="L855" s="40">
        <v>0</v>
      </c>
      <c r="M855" s="40">
        <v>0.16</v>
      </c>
      <c r="N855" s="40">
        <f t="shared" si="73"/>
        <v>0.28600000000000003</v>
      </c>
      <c r="O855" s="40">
        <f t="shared" si="74"/>
        <v>23911.602000000003</v>
      </c>
      <c r="P855" s="36">
        <f t="shared" si="75"/>
        <v>59695.398000000001</v>
      </c>
    </row>
    <row r="856" spans="1:16" x14ac:dyDescent="0.25">
      <c r="A856" s="4" t="s">
        <v>687</v>
      </c>
      <c r="B856" s="1">
        <v>46938</v>
      </c>
      <c r="C856" s="5" t="s">
        <v>3</v>
      </c>
      <c r="D856" s="7">
        <v>1092.076</v>
      </c>
      <c r="E856" s="47">
        <v>415505.67</v>
      </c>
      <c r="F856" s="46"/>
      <c r="G856" s="40" t="s">
        <v>954</v>
      </c>
      <c r="P856" s="36">
        <f>E856</f>
        <v>415505.67</v>
      </c>
    </row>
    <row r="857" spans="1:16" x14ac:dyDescent="0.25">
      <c r="A857" s="4" t="s">
        <v>688</v>
      </c>
      <c r="B857" s="1">
        <v>49030</v>
      </c>
      <c r="C857" s="5" t="s">
        <v>3</v>
      </c>
      <c r="D857" s="6">
        <v>81.055999999999997</v>
      </c>
      <c r="E857" s="47">
        <v>40107.01</v>
      </c>
      <c r="F857" s="46"/>
      <c r="G857" s="40" t="s">
        <v>954</v>
      </c>
      <c r="P857" s="36">
        <f>E857</f>
        <v>40107.01</v>
      </c>
    </row>
    <row r="858" spans="1:16" x14ac:dyDescent="0.25">
      <c r="A858" s="4" t="s">
        <v>689</v>
      </c>
      <c r="B858" s="1">
        <v>49057</v>
      </c>
      <c r="C858" s="5" t="s">
        <v>3</v>
      </c>
      <c r="D858" s="6">
        <v>4.9340000000000002</v>
      </c>
      <c r="E858" s="47">
        <v>2032.81</v>
      </c>
      <c r="F858" s="48">
        <v>899</v>
      </c>
      <c r="G858" s="49">
        <f>D858*F858</f>
        <v>4435.6660000000002</v>
      </c>
      <c r="H858" s="50" t="s">
        <v>896</v>
      </c>
      <c r="J858" s="40" t="s">
        <v>1252</v>
      </c>
      <c r="K858" s="40">
        <v>0.15</v>
      </c>
      <c r="L858" s="40">
        <v>0</v>
      </c>
      <c r="M858" s="40">
        <v>0.16</v>
      </c>
      <c r="N858" s="40">
        <f t="shared" si="73"/>
        <v>0.28600000000000003</v>
      </c>
      <c r="O858" s="40">
        <f t="shared" si="74"/>
        <v>1268.6004760000003</v>
      </c>
      <c r="P858" s="36">
        <f t="shared" si="75"/>
        <v>3167.0655239999996</v>
      </c>
    </row>
    <row r="859" spans="1:16" x14ac:dyDescent="0.25">
      <c r="A859" s="4" t="s">
        <v>370</v>
      </c>
      <c r="B859" s="1">
        <v>57045</v>
      </c>
      <c r="C859" s="5" t="s">
        <v>3</v>
      </c>
      <c r="D859" s="6">
        <v>11.132999999999999</v>
      </c>
      <c r="E859" s="47">
        <v>1334.85</v>
      </c>
      <c r="F859" s="46">
        <v>99.728999999999999</v>
      </c>
      <c r="G859" s="40">
        <f>F859*D859</f>
        <v>1110.2829569999999</v>
      </c>
      <c r="H859" s="50" t="s">
        <v>1089</v>
      </c>
      <c r="J859" s="40" t="s">
        <v>1069</v>
      </c>
      <c r="K859" s="40">
        <v>0.15</v>
      </c>
      <c r="L859" s="40">
        <v>0</v>
      </c>
      <c r="M859" s="40">
        <v>0.16</v>
      </c>
      <c r="N859" s="40">
        <f t="shared" si="73"/>
        <v>0.28600000000000003</v>
      </c>
      <c r="O859" s="40">
        <f t="shared" si="74"/>
        <v>317.54092570199998</v>
      </c>
      <c r="P859" s="36">
        <f t="shared" si="75"/>
        <v>792.74203129799992</v>
      </c>
    </row>
    <row r="860" spans="1:16" x14ac:dyDescent="0.25">
      <c r="A860" s="4" t="s">
        <v>635</v>
      </c>
      <c r="B860" s="1">
        <v>23396</v>
      </c>
      <c r="C860" s="5" t="s">
        <v>3</v>
      </c>
      <c r="D860" s="6">
        <v>348.214</v>
      </c>
      <c r="E860" s="47">
        <v>139285.6</v>
      </c>
      <c r="F860" s="48">
        <v>899</v>
      </c>
      <c r="G860" s="49">
        <f>D860*F860</f>
        <v>313044.386</v>
      </c>
      <c r="H860" s="50" t="s">
        <v>896</v>
      </c>
      <c r="J860" s="40" t="s">
        <v>1252</v>
      </c>
      <c r="K860" s="40">
        <v>0.15</v>
      </c>
      <c r="L860" s="40">
        <v>0</v>
      </c>
      <c r="M860" s="40">
        <v>0.16</v>
      </c>
      <c r="N860" s="40">
        <f t="shared" si="73"/>
        <v>0.28600000000000003</v>
      </c>
      <c r="O860" s="40">
        <f t="shared" si="74"/>
        <v>89530.694396000006</v>
      </c>
      <c r="P860" s="36">
        <f t="shared" si="75"/>
        <v>223513.69160399999</v>
      </c>
    </row>
    <row r="861" spans="1:16" x14ac:dyDescent="0.25">
      <c r="A861" s="4" t="s">
        <v>690</v>
      </c>
      <c r="B861" s="1">
        <v>49056</v>
      </c>
      <c r="C861" s="5" t="s">
        <v>3</v>
      </c>
      <c r="D861" s="6">
        <v>41.036999999999999</v>
      </c>
      <c r="E861" s="47">
        <v>16414.8</v>
      </c>
      <c r="F861" s="48">
        <v>899</v>
      </c>
      <c r="G861" s="49">
        <f>D861*F861</f>
        <v>36892.262999999999</v>
      </c>
      <c r="H861" s="50" t="s">
        <v>896</v>
      </c>
      <c r="J861" s="40" t="s">
        <v>1252</v>
      </c>
      <c r="K861" s="40">
        <v>0.15</v>
      </c>
      <c r="L861" s="40">
        <v>0</v>
      </c>
      <c r="M861" s="40">
        <v>0.16</v>
      </c>
      <c r="N861" s="40">
        <f t="shared" si="73"/>
        <v>0.28600000000000003</v>
      </c>
      <c r="O861" s="40">
        <f t="shared" si="74"/>
        <v>10551.187218000001</v>
      </c>
      <c r="P861" s="36">
        <f t="shared" si="75"/>
        <v>26341.075782</v>
      </c>
    </row>
    <row r="862" spans="1:16" x14ac:dyDescent="0.25">
      <c r="A862" s="4" t="s">
        <v>691</v>
      </c>
      <c r="B862" s="1">
        <v>46937</v>
      </c>
      <c r="C862" s="5" t="s">
        <v>3</v>
      </c>
      <c r="D862" s="7">
        <v>1162.653</v>
      </c>
      <c r="E862" s="47">
        <v>698324.27</v>
      </c>
      <c r="F862" s="46"/>
      <c r="G862" s="40" t="s">
        <v>954</v>
      </c>
      <c r="P862" s="36">
        <f>E862</f>
        <v>698324.27</v>
      </c>
    </row>
    <row r="863" spans="1:16" x14ac:dyDescent="0.25">
      <c r="A863" s="4" t="s">
        <v>692</v>
      </c>
      <c r="B863" s="1">
        <v>49031</v>
      </c>
      <c r="C863" s="5" t="s">
        <v>3</v>
      </c>
      <c r="D863" s="6">
        <v>258.90100000000001</v>
      </c>
      <c r="E863" s="47">
        <v>128249.4</v>
      </c>
      <c r="F863" s="46"/>
      <c r="G863" s="40" t="s">
        <v>954</v>
      </c>
      <c r="P863" s="36">
        <f>E863</f>
        <v>128249.4</v>
      </c>
    </row>
    <row r="864" spans="1:16" x14ac:dyDescent="0.25">
      <c r="A864" s="4" t="s">
        <v>693</v>
      </c>
      <c r="B864" s="1">
        <v>49059</v>
      </c>
      <c r="C864" s="5" t="s">
        <v>3</v>
      </c>
      <c r="D864" s="6">
        <v>31</v>
      </c>
      <c r="E864" s="47">
        <v>12772</v>
      </c>
      <c r="F864" s="48">
        <v>899</v>
      </c>
      <c r="G864" s="49">
        <f>D864*F864</f>
        <v>27869</v>
      </c>
      <c r="H864" s="50" t="s">
        <v>896</v>
      </c>
      <c r="J864" s="40" t="s">
        <v>1252</v>
      </c>
      <c r="K864" s="40">
        <v>0.15</v>
      </c>
      <c r="L864" s="40">
        <v>0</v>
      </c>
      <c r="M864" s="40">
        <v>0.16</v>
      </c>
      <c r="N864" s="40">
        <f t="shared" si="73"/>
        <v>0.28600000000000003</v>
      </c>
      <c r="O864" s="40">
        <f t="shared" si="74"/>
        <v>7970.5340000000006</v>
      </c>
      <c r="P864" s="36">
        <f t="shared" si="75"/>
        <v>19898.466</v>
      </c>
    </row>
    <row r="865" spans="1:16" x14ac:dyDescent="0.25">
      <c r="A865" s="4" t="s">
        <v>371</v>
      </c>
      <c r="B865" s="1">
        <v>28379</v>
      </c>
      <c r="C865" s="5" t="s">
        <v>3</v>
      </c>
      <c r="D865" s="6">
        <v>42.140999999999998</v>
      </c>
      <c r="E865" s="47">
        <v>4080.93</v>
      </c>
      <c r="F865" s="46">
        <v>116.5</v>
      </c>
      <c r="G865" s="40">
        <f>F865*D865</f>
        <v>4909.4264999999996</v>
      </c>
      <c r="H865" s="50" t="s">
        <v>1093</v>
      </c>
      <c r="J865" s="40" t="s">
        <v>1069</v>
      </c>
      <c r="K865" s="40">
        <v>0.15</v>
      </c>
      <c r="L865" s="40">
        <v>0</v>
      </c>
      <c r="M865" s="40">
        <v>0.16</v>
      </c>
      <c r="N865" s="40">
        <f t="shared" si="73"/>
        <v>0.28600000000000003</v>
      </c>
      <c r="O865" s="40">
        <f t="shared" si="74"/>
        <v>1404.0959789999999</v>
      </c>
      <c r="P865" s="36">
        <f t="shared" si="75"/>
        <v>3505.3305209999999</v>
      </c>
    </row>
    <row r="866" spans="1:16" x14ac:dyDescent="0.25">
      <c r="A866" s="4" t="s">
        <v>638</v>
      </c>
      <c r="B866" s="1">
        <v>30985</v>
      </c>
      <c r="C866" s="5" t="s">
        <v>3</v>
      </c>
      <c r="D866" s="6">
        <v>259.36900000000003</v>
      </c>
      <c r="E866" s="47">
        <v>108682.34</v>
      </c>
      <c r="F866" s="48">
        <v>899</v>
      </c>
      <c r="G866" s="49">
        <f>D866*F866</f>
        <v>233172.73100000003</v>
      </c>
      <c r="H866" s="50" t="s">
        <v>896</v>
      </c>
      <c r="J866" s="40" t="s">
        <v>1252</v>
      </c>
      <c r="K866" s="40">
        <v>0.15</v>
      </c>
      <c r="L866" s="40">
        <v>0</v>
      </c>
      <c r="M866" s="40">
        <v>0.16</v>
      </c>
      <c r="N866" s="40">
        <f t="shared" si="73"/>
        <v>0.28600000000000003</v>
      </c>
      <c r="O866" s="40">
        <f t="shared" si="74"/>
        <v>66687.40106600002</v>
      </c>
      <c r="P866" s="36">
        <f t="shared" si="75"/>
        <v>166485.32993400001</v>
      </c>
    </row>
    <row r="867" spans="1:16" x14ac:dyDescent="0.25">
      <c r="A867" s="4" t="s">
        <v>694</v>
      </c>
      <c r="B867" s="1">
        <v>46939</v>
      </c>
      <c r="C867" s="5" t="s">
        <v>3</v>
      </c>
      <c r="D867" s="6">
        <v>681.25099999999998</v>
      </c>
      <c r="E867" s="47">
        <v>578089.16</v>
      </c>
      <c r="F867" s="46"/>
      <c r="G867" s="40" t="s">
        <v>954</v>
      </c>
      <c r="P867" s="36">
        <f>E867</f>
        <v>578089.16</v>
      </c>
    </row>
    <row r="868" spans="1:16" x14ac:dyDescent="0.25">
      <c r="A868" s="4" t="s">
        <v>695</v>
      </c>
      <c r="B868" s="1">
        <v>49060</v>
      </c>
      <c r="C868" s="5" t="s">
        <v>3</v>
      </c>
      <c r="D868" s="6">
        <v>42</v>
      </c>
      <c r="E868" s="47">
        <v>17304</v>
      </c>
      <c r="F868" s="48">
        <v>899</v>
      </c>
      <c r="G868" s="49">
        <f>D868*F868</f>
        <v>37758</v>
      </c>
      <c r="H868" s="50" t="s">
        <v>896</v>
      </c>
      <c r="J868" s="40" t="s">
        <v>1252</v>
      </c>
      <c r="K868" s="40">
        <v>0.15</v>
      </c>
      <c r="L868" s="40">
        <v>0</v>
      </c>
      <c r="M868" s="40">
        <v>0.16</v>
      </c>
      <c r="N868" s="40">
        <f t="shared" si="73"/>
        <v>0.28600000000000003</v>
      </c>
      <c r="O868" s="40">
        <f t="shared" si="74"/>
        <v>10798.788</v>
      </c>
      <c r="P868" s="36">
        <f t="shared" si="75"/>
        <v>26959.212</v>
      </c>
    </row>
    <row r="869" spans="1:16" x14ac:dyDescent="0.25">
      <c r="A869" s="4" t="s">
        <v>696</v>
      </c>
      <c r="B869" s="1">
        <v>11654</v>
      </c>
      <c r="C869" s="5" t="s">
        <v>3</v>
      </c>
      <c r="D869" s="6">
        <v>28</v>
      </c>
      <c r="E869" s="47">
        <v>11536</v>
      </c>
      <c r="F869" s="48">
        <v>899</v>
      </c>
      <c r="G869" s="49">
        <f>D869*F869</f>
        <v>25172</v>
      </c>
      <c r="H869" s="50" t="s">
        <v>896</v>
      </c>
      <c r="J869" s="40" t="s">
        <v>1252</v>
      </c>
      <c r="K869" s="40">
        <v>0.15</v>
      </c>
      <c r="L869" s="40">
        <v>0</v>
      </c>
      <c r="M869" s="40">
        <v>0.16</v>
      </c>
      <c r="N869" s="40">
        <f t="shared" si="73"/>
        <v>0.28600000000000003</v>
      </c>
      <c r="O869" s="40">
        <f t="shared" si="74"/>
        <v>7199.1920000000009</v>
      </c>
      <c r="P869" s="36">
        <f t="shared" si="75"/>
        <v>17972.807999999997</v>
      </c>
    </row>
    <row r="870" spans="1:16" x14ac:dyDescent="0.25">
      <c r="A870" s="4" t="s">
        <v>697</v>
      </c>
      <c r="B870" s="1">
        <v>44658</v>
      </c>
      <c r="C870" s="5" t="s">
        <v>3</v>
      </c>
      <c r="D870" s="6">
        <v>70.501000000000005</v>
      </c>
      <c r="E870" s="47">
        <v>29094.99</v>
      </c>
      <c r="F870" s="48">
        <v>899</v>
      </c>
      <c r="G870" s="49">
        <f>D870*F870</f>
        <v>63380.399000000005</v>
      </c>
      <c r="H870" s="50" t="s">
        <v>896</v>
      </c>
      <c r="J870" s="40" t="s">
        <v>1252</v>
      </c>
      <c r="K870" s="40">
        <v>0.15</v>
      </c>
      <c r="L870" s="40">
        <v>0</v>
      </c>
      <c r="M870" s="40">
        <v>0.16</v>
      </c>
      <c r="N870" s="40">
        <f t="shared" si="73"/>
        <v>0.28600000000000003</v>
      </c>
      <c r="O870" s="40">
        <f t="shared" si="74"/>
        <v>18126.794114000004</v>
      </c>
      <c r="P870" s="36">
        <f t="shared" si="75"/>
        <v>45253.604886000001</v>
      </c>
    </row>
    <row r="871" spans="1:16" x14ac:dyDescent="0.25">
      <c r="A871" s="4" t="s">
        <v>43</v>
      </c>
      <c r="B871" s="1">
        <v>44659</v>
      </c>
      <c r="C871" s="5" t="s">
        <v>3</v>
      </c>
      <c r="D871" s="6">
        <v>62.216999999999999</v>
      </c>
      <c r="E871" s="47">
        <v>24886.799999999999</v>
      </c>
      <c r="F871" s="48">
        <v>899</v>
      </c>
      <c r="G871" s="49">
        <f>D871*F871</f>
        <v>55933.082999999999</v>
      </c>
      <c r="H871" s="50" t="s">
        <v>896</v>
      </c>
      <c r="J871" s="40" t="s">
        <v>1252</v>
      </c>
      <c r="K871" s="40">
        <v>0.15</v>
      </c>
      <c r="L871" s="40">
        <v>0</v>
      </c>
      <c r="M871" s="40">
        <v>0.16</v>
      </c>
      <c r="N871" s="40">
        <f t="shared" si="73"/>
        <v>0.28600000000000003</v>
      </c>
      <c r="O871" s="40">
        <f t="shared" si="74"/>
        <v>15996.861738000001</v>
      </c>
      <c r="P871" s="36">
        <f t="shared" si="75"/>
        <v>39936.221261999999</v>
      </c>
    </row>
    <row r="872" spans="1:16" x14ac:dyDescent="0.25">
      <c r="A872" s="4" t="s">
        <v>698</v>
      </c>
      <c r="B872" s="1">
        <v>49062</v>
      </c>
      <c r="C872" s="5" t="s">
        <v>3</v>
      </c>
      <c r="D872" s="6">
        <v>59</v>
      </c>
      <c r="E872" s="47">
        <v>24308</v>
      </c>
      <c r="F872" s="48">
        <v>899</v>
      </c>
      <c r="G872" s="49">
        <f>D872*F872</f>
        <v>53041</v>
      </c>
      <c r="H872" s="50" t="s">
        <v>896</v>
      </c>
      <c r="J872" s="40" t="s">
        <v>1252</v>
      </c>
      <c r="K872" s="40">
        <v>0.15</v>
      </c>
      <c r="L872" s="40">
        <v>0</v>
      </c>
      <c r="M872" s="40">
        <v>0.16</v>
      </c>
      <c r="N872" s="40">
        <f t="shared" si="73"/>
        <v>0.28600000000000003</v>
      </c>
      <c r="O872" s="40">
        <f t="shared" si="74"/>
        <v>15169.726000000002</v>
      </c>
      <c r="P872" s="36">
        <f t="shared" si="75"/>
        <v>37871.273999999998</v>
      </c>
    </row>
    <row r="873" spans="1:16" x14ac:dyDescent="0.25">
      <c r="A873" s="4" t="s">
        <v>398</v>
      </c>
      <c r="B873" s="1">
        <v>57046</v>
      </c>
      <c r="C873" s="5" t="s">
        <v>3</v>
      </c>
      <c r="D873" s="6">
        <v>38.905000000000001</v>
      </c>
      <c r="E873" s="47">
        <v>2942.29</v>
      </c>
      <c r="F873" s="46">
        <v>79.965000000000003</v>
      </c>
      <c r="G873" s="40">
        <f t="shared" ref="G873:G880" si="76">F873*D873</f>
        <v>3111.0383250000004</v>
      </c>
      <c r="H873" s="50" t="s">
        <v>1021</v>
      </c>
      <c r="J873" s="40" t="s">
        <v>1208</v>
      </c>
      <c r="K873" s="40">
        <v>0.15</v>
      </c>
      <c r="L873" s="40">
        <v>0</v>
      </c>
      <c r="M873" s="40">
        <v>0.16</v>
      </c>
      <c r="N873" s="40">
        <f t="shared" si="73"/>
        <v>0.28600000000000003</v>
      </c>
      <c r="O873" s="40">
        <f t="shared" si="74"/>
        <v>889.75696095000023</v>
      </c>
      <c r="P873" s="36">
        <f t="shared" si="75"/>
        <v>2221.2813640500003</v>
      </c>
    </row>
    <row r="874" spans="1:16" x14ac:dyDescent="0.25">
      <c r="A874" s="4" t="s">
        <v>699</v>
      </c>
      <c r="B874" s="1">
        <v>11686</v>
      </c>
      <c r="C874" s="5" t="s">
        <v>3</v>
      </c>
      <c r="D874" s="6">
        <v>7.04</v>
      </c>
      <c r="E874" s="47">
        <v>9450.2999999999993</v>
      </c>
      <c r="F874" s="46">
        <v>330</v>
      </c>
      <c r="G874" s="49">
        <f t="shared" si="76"/>
        <v>2323.1999999999998</v>
      </c>
      <c r="H874" s="50" t="s">
        <v>1294</v>
      </c>
      <c r="K874" s="40">
        <v>0.15</v>
      </c>
      <c r="L874" s="40">
        <v>0</v>
      </c>
      <c r="M874" s="40">
        <v>0.16</v>
      </c>
      <c r="N874" s="40">
        <f t="shared" si="73"/>
        <v>0.28600000000000003</v>
      </c>
      <c r="O874" s="40">
        <f t="shared" si="74"/>
        <v>664.43520000000001</v>
      </c>
      <c r="P874" s="36">
        <f t="shared" si="75"/>
        <v>1658.7647999999999</v>
      </c>
    </row>
    <row r="875" spans="1:16" x14ac:dyDescent="0.25">
      <c r="A875" s="4" t="s">
        <v>700</v>
      </c>
      <c r="B875" s="1">
        <v>23331</v>
      </c>
      <c r="C875" s="5" t="s">
        <v>3</v>
      </c>
      <c r="D875" s="6">
        <v>217.9</v>
      </c>
      <c r="E875" s="47">
        <v>10436.26</v>
      </c>
      <c r="F875" s="46">
        <v>61.9</v>
      </c>
      <c r="G875" s="40">
        <f t="shared" si="76"/>
        <v>13488.01</v>
      </c>
      <c r="H875" s="50" t="s">
        <v>1040</v>
      </c>
      <c r="J875" s="40" t="s">
        <v>1212</v>
      </c>
      <c r="K875" s="40">
        <v>0.15</v>
      </c>
      <c r="L875" s="40">
        <v>0</v>
      </c>
      <c r="M875" s="40">
        <v>0.16</v>
      </c>
      <c r="N875" s="40">
        <f t="shared" si="73"/>
        <v>0.28600000000000003</v>
      </c>
      <c r="O875" s="40">
        <f t="shared" si="74"/>
        <v>3857.5708600000007</v>
      </c>
      <c r="P875" s="36">
        <f t="shared" si="75"/>
        <v>9630.4391399999986</v>
      </c>
    </row>
    <row r="876" spans="1:16" x14ac:dyDescent="0.25">
      <c r="A876" s="4" t="s">
        <v>701</v>
      </c>
      <c r="B876" s="1">
        <v>25953</v>
      </c>
      <c r="C876" s="5" t="s">
        <v>3</v>
      </c>
      <c r="D876" s="6">
        <v>326.05200000000002</v>
      </c>
      <c r="E876" s="47">
        <v>16652.580000000002</v>
      </c>
      <c r="F876" s="46">
        <v>65.8</v>
      </c>
      <c r="G876" s="40">
        <f t="shared" si="76"/>
        <v>21454.221600000001</v>
      </c>
      <c r="H876" s="50" t="s">
        <v>1041</v>
      </c>
      <c r="J876" s="40" t="s">
        <v>1212</v>
      </c>
      <c r="K876" s="40">
        <v>0.15</v>
      </c>
      <c r="L876" s="40">
        <v>0</v>
      </c>
      <c r="M876" s="40">
        <v>0.16</v>
      </c>
      <c r="N876" s="40">
        <f t="shared" si="73"/>
        <v>0.28600000000000003</v>
      </c>
      <c r="O876" s="40">
        <f t="shared" si="74"/>
        <v>6135.9073776000005</v>
      </c>
      <c r="P876" s="36">
        <f t="shared" si="75"/>
        <v>15318.3142224</v>
      </c>
    </row>
    <row r="877" spans="1:16" x14ac:dyDescent="0.25">
      <c r="A877" s="4" t="s">
        <v>702</v>
      </c>
      <c r="B877" s="1">
        <v>27067</v>
      </c>
      <c r="C877" s="5" t="s">
        <v>3</v>
      </c>
      <c r="D877" s="6">
        <v>4.2990000000000004</v>
      </c>
      <c r="E877" s="47">
        <v>182.15</v>
      </c>
      <c r="F877" s="46">
        <v>74.099999999999994</v>
      </c>
      <c r="G877" s="40">
        <f t="shared" si="76"/>
        <v>318.55590000000001</v>
      </c>
      <c r="H877" s="50" t="s">
        <v>1042</v>
      </c>
      <c r="J877" s="40" t="s">
        <v>1212</v>
      </c>
      <c r="K877" s="40">
        <v>0.15</v>
      </c>
      <c r="L877" s="40">
        <v>0</v>
      </c>
      <c r="M877" s="40">
        <v>0.16</v>
      </c>
      <c r="N877" s="40">
        <f t="shared" si="73"/>
        <v>0.28600000000000003</v>
      </c>
      <c r="O877" s="40">
        <f t="shared" si="74"/>
        <v>91.106987400000008</v>
      </c>
      <c r="P877" s="36">
        <f t="shared" si="75"/>
        <v>227.4489126</v>
      </c>
    </row>
    <row r="878" spans="1:16" x14ac:dyDescent="0.25">
      <c r="A878" s="4" t="s">
        <v>703</v>
      </c>
      <c r="B878" s="1">
        <v>32766</v>
      </c>
      <c r="C878" s="5" t="s">
        <v>3</v>
      </c>
      <c r="D878" s="6">
        <v>14.24</v>
      </c>
      <c r="E878" s="47">
        <v>603.38</v>
      </c>
      <c r="F878" s="46">
        <v>61.064</v>
      </c>
      <c r="G878" s="40">
        <f t="shared" si="76"/>
        <v>869.55136000000005</v>
      </c>
      <c r="H878" s="50" t="s">
        <v>1044</v>
      </c>
      <c r="J878" s="40" t="s">
        <v>1212</v>
      </c>
      <c r="K878" s="40">
        <v>0.15</v>
      </c>
      <c r="L878" s="40">
        <v>0</v>
      </c>
      <c r="M878" s="40">
        <v>0.16</v>
      </c>
      <c r="N878" s="40">
        <f t="shared" si="73"/>
        <v>0.28600000000000003</v>
      </c>
      <c r="O878" s="40">
        <f t="shared" si="74"/>
        <v>248.69168896000005</v>
      </c>
      <c r="P878" s="36">
        <f t="shared" si="75"/>
        <v>620.85967103999997</v>
      </c>
    </row>
    <row r="879" spans="1:16" x14ac:dyDescent="0.25">
      <c r="A879" s="4" t="s">
        <v>651</v>
      </c>
      <c r="B879" s="1">
        <v>26493</v>
      </c>
      <c r="C879" s="5" t="s">
        <v>3</v>
      </c>
      <c r="D879" s="6">
        <v>281</v>
      </c>
      <c r="E879" s="47">
        <v>11906.79</v>
      </c>
      <c r="F879" s="46">
        <v>63.9</v>
      </c>
      <c r="G879" s="40">
        <f t="shared" si="76"/>
        <v>17955.899999999998</v>
      </c>
      <c r="H879" s="50" t="s">
        <v>1045</v>
      </c>
      <c r="J879" s="40" t="s">
        <v>1212</v>
      </c>
      <c r="K879" s="40">
        <v>0.15</v>
      </c>
      <c r="L879" s="40">
        <v>0</v>
      </c>
      <c r="M879" s="40">
        <v>0.16</v>
      </c>
      <c r="N879" s="40">
        <f t="shared" si="73"/>
        <v>0.28600000000000003</v>
      </c>
      <c r="O879" s="40">
        <f t="shared" si="74"/>
        <v>5135.3873999999996</v>
      </c>
      <c r="P879" s="36">
        <f t="shared" si="75"/>
        <v>12820.512599999998</v>
      </c>
    </row>
    <row r="880" spans="1:16" x14ac:dyDescent="0.25">
      <c r="A880" s="4" t="s">
        <v>704</v>
      </c>
      <c r="B880" s="1">
        <v>32767</v>
      </c>
      <c r="C880" s="5" t="s">
        <v>3</v>
      </c>
      <c r="D880" s="6">
        <v>216.292</v>
      </c>
      <c r="E880" s="47">
        <v>9964.7800000000007</v>
      </c>
      <c r="F880" s="46">
        <v>65.900000000000006</v>
      </c>
      <c r="G880" s="40">
        <f t="shared" si="76"/>
        <v>14253.642800000001</v>
      </c>
      <c r="H880" s="50" t="s">
        <v>1046</v>
      </c>
      <c r="J880" s="40" t="s">
        <v>1212</v>
      </c>
      <c r="K880" s="40">
        <v>0.15</v>
      </c>
      <c r="L880" s="40">
        <v>0</v>
      </c>
      <c r="M880" s="40">
        <v>0.16</v>
      </c>
      <c r="N880" s="40">
        <f t="shared" si="73"/>
        <v>0.28600000000000003</v>
      </c>
      <c r="O880" s="40">
        <f t="shared" si="74"/>
        <v>4076.541840800001</v>
      </c>
      <c r="P880" s="36">
        <f t="shared" si="75"/>
        <v>10177.100959200001</v>
      </c>
    </row>
    <row r="881" spans="1:16" x14ac:dyDescent="0.25">
      <c r="A881" s="4" t="s">
        <v>705</v>
      </c>
      <c r="B881" s="1">
        <v>32769</v>
      </c>
      <c r="C881" s="5" t="s">
        <v>3</v>
      </c>
      <c r="D881" s="6">
        <v>281.024</v>
      </c>
      <c r="E881" s="47">
        <v>13335.91</v>
      </c>
      <c r="F881" s="46">
        <v>61.844000000000001</v>
      </c>
      <c r="G881" s="40">
        <f>D881*F881</f>
        <v>17379.648256</v>
      </c>
      <c r="H881" s="50" t="s">
        <v>1047</v>
      </c>
      <c r="J881" s="40" t="s">
        <v>1212</v>
      </c>
      <c r="K881" s="40">
        <v>0.15</v>
      </c>
      <c r="L881" s="40">
        <v>0</v>
      </c>
      <c r="M881" s="40">
        <v>0.16</v>
      </c>
      <c r="N881" s="40">
        <f t="shared" si="73"/>
        <v>0.28600000000000003</v>
      </c>
      <c r="O881" s="40">
        <f t="shared" si="74"/>
        <v>4970.5794012160004</v>
      </c>
      <c r="P881" s="36">
        <f t="shared" si="75"/>
        <v>12409.068854784</v>
      </c>
    </row>
    <row r="882" spans="1:16" x14ac:dyDescent="0.25">
      <c r="A882" s="4" t="s">
        <v>404</v>
      </c>
      <c r="B882" s="1">
        <v>32747</v>
      </c>
      <c r="C882" s="5" t="s">
        <v>3</v>
      </c>
      <c r="D882" s="6">
        <v>19.968</v>
      </c>
      <c r="E882" s="47">
        <v>957.64</v>
      </c>
      <c r="F882" s="46">
        <v>61.844000000000001</v>
      </c>
      <c r="G882" s="40">
        <f t="shared" ref="G882:G887" si="77">F882*D882</f>
        <v>1234.9009920000001</v>
      </c>
      <c r="H882" s="50" t="s">
        <v>1049</v>
      </c>
      <c r="J882" s="40" t="s">
        <v>1212</v>
      </c>
      <c r="K882" s="40">
        <v>0.15</v>
      </c>
      <c r="L882" s="40">
        <v>0</v>
      </c>
      <c r="M882" s="40">
        <v>0.16</v>
      </c>
      <c r="N882" s="40">
        <f t="shared" si="73"/>
        <v>0.28600000000000003</v>
      </c>
      <c r="O882" s="40">
        <f t="shared" si="74"/>
        <v>353.18168371200005</v>
      </c>
      <c r="P882" s="36">
        <f t="shared" si="75"/>
        <v>881.71930828800009</v>
      </c>
    </row>
    <row r="883" spans="1:16" x14ac:dyDescent="0.25">
      <c r="A883" s="4" t="s">
        <v>706</v>
      </c>
      <c r="B883" s="1">
        <v>15652</v>
      </c>
      <c r="C883" s="5" t="s">
        <v>3</v>
      </c>
      <c r="D883" s="6">
        <v>48.606999999999999</v>
      </c>
      <c r="E883" s="47">
        <v>2059.62</v>
      </c>
      <c r="F883" s="46">
        <v>61.3</v>
      </c>
      <c r="G883" s="40">
        <f t="shared" si="77"/>
        <v>2979.6090999999997</v>
      </c>
      <c r="H883" s="50" t="s">
        <v>1053</v>
      </c>
      <c r="J883" s="40" t="s">
        <v>1212</v>
      </c>
      <c r="K883" s="40">
        <v>0.15</v>
      </c>
      <c r="L883" s="40">
        <v>0</v>
      </c>
      <c r="M883" s="40">
        <v>0.16</v>
      </c>
      <c r="N883" s="40">
        <f t="shared" si="73"/>
        <v>0.28600000000000003</v>
      </c>
      <c r="O883" s="40">
        <f t="shared" si="74"/>
        <v>852.16820259999997</v>
      </c>
      <c r="P883" s="36">
        <f t="shared" si="75"/>
        <v>2127.4408973999998</v>
      </c>
    </row>
    <row r="884" spans="1:16" x14ac:dyDescent="0.25">
      <c r="A884" s="4" t="s">
        <v>707</v>
      </c>
      <c r="B884" s="1">
        <v>58865</v>
      </c>
      <c r="C884" s="5" t="s">
        <v>3</v>
      </c>
      <c r="D884" s="6">
        <v>1.9790000000000001</v>
      </c>
      <c r="E884" s="47">
        <v>2612.2800000000002</v>
      </c>
      <c r="F884" s="46">
        <v>880</v>
      </c>
      <c r="G884" s="40">
        <f t="shared" si="77"/>
        <v>1741.52</v>
      </c>
      <c r="H884" s="50" t="s">
        <v>1099</v>
      </c>
      <c r="J884" s="40" t="s">
        <v>1098</v>
      </c>
      <c r="K884" s="40">
        <v>0.15</v>
      </c>
      <c r="L884" s="40">
        <v>0</v>
      </c>
      <c r="M884" s="40">
        <v>0.16</v>
      </c>
      <c r="N884" s="40">
        <f t="shared" si="73"/>
        <v>0.28600000000000003</v>
      </c>
      <c r="O884" s="40">
        <f t="shared" si="74"/>
        <v>498.07472000000007</v>
      </c>
      <c r="P884" s="36">
        <f t="shared" si="75"/>
        <v>1243.4452799999999</v>
      </c>
    </row>
    <row r="885" spans="1:16" x14ac:dyDescent="0.25">
      <c r="A885" s="4" t="s">
        <v>708</v>
      </c>
      <c r="B885" s="1">
        <v>59883</v>
      </c>
      <c r="C885" s="5" t="s">
        <v>3</v>
      </c>
      <c r="D885" s="6">
        <v>177.2</v>
      </c>
      <c r="E885" s="47">
        <v>68352.47</v>
      </c>
      <c r="F885" s="46">
        <v>425</v>
      </c>
      <c r="G885" s="40">
        <f t="shared" si="77"/>
        <v>75310</v>
      </c>
      <c r="H885" s="50" t="s">
        <v>1099</v>
      </c>
      <c r="J885" s="40" t="s">
        <v>1098</v>
      </c>
      <c r="K885" s="40">
        <v>0.15</v>
      </c>
      <c r="L885" s="40">
        <v>0</v>
      </c>
      <c r="M885" s="40">
        <v>0.16</v>
      </c>
      <c r="N885" s="40">
        <f t="shared" si="73"/>
        <v>0.28600000000000003</v>
      </c>
      <c r="O885" s="40">
        <f t="shared" si="74"/>
        <v>21538.660000000003</v>
      </c>
      <c r="P885" s="36">
        <f t="shared" si="75"/>
        <v>53771.34</v>
      </c>
    </row>
    <row r="886" spans="1:16" x14ac:dyDescent="0.25">
      <c r="A886" s="4" t="s">
        <v>709</v>
      </c>
      <c r="B886" s="1">
        <v>44650</v>
      </c>
      <c r="C886" s="5" t="s">
        <v>3</v>
      </c>
      <c r="D886" s="6">
        <v>4.4139999999999997</v>
      </c>
      <c r="E886" s="47">
        <v>1151.8800000000001</v>
      </c>
      <c r="F886" s="46">
        <v>552.15599999999995</v>
      </c>
      <c r="G886" s="40">
        <f t="shared" si="77"/>
        <v>2437.2165839999998</v>
      </c>
      <c r="H886" s="50" t="s">
        <v>1105</v>
      </c>
      <c r="J886" s="40" t="s">
        <v>1098</v>
      </c>
      <c r="K886" s="40">
        <v>0.15</v>
      </c>
      <c r="L886" s="40">
        <v>0</v>
      </c>
      <c r="M886" s="40">
        <v>0.16</v>
      </c>
      <c r="N886" s="40">
        <f t="shared" si="73"/>
        <v>0.28600000000000003</v>
      </c>
      <c r="O886" s="40">
        <f t="shared" si="74"/>
        <v>697.04394302399999</v>
      </c>
      <c r="P886" s="36">
        <f t="shared" si="75"/>
        <v>1740.1726409759999</v>
      </c>
    </row>
    <row r="887" spans="1:16" x14ac:dyDescent="0.25">
      <c r="A887" s="4" t="s">
        <v>710</v>
      </c>
      <c r="B887" s="1">
        <v>59502</v>
      </c>
      <c r="C887" s="5" t="s">
        <v>3</v>
      </c>
      <c r="D887" s="6">
        <v>13.46</v>
      </c>
      <c r="E887" s="47">
        <v>12093.81</v>
      </c>
      <c r="F887" s="46">
        <v>480</v>
      </c>
      <c r="G887" s="40">
        <f t="shared" si="77"/>
        <v>6460.8</v>
      </c>
      <c r="H887" s="50" t="s">
        <v>1107</v>
      </c>
      <c r="J887" s="40" t="s">
        <v>1098</v>
      </c>
      <c r="K887" s="40">
        <v>0.15</v>
      </c>
      <c r="L887" s="40">
        <v>0</v>
      </c>
      <c r="M887" s="40">
        <v>0.16</v>
      </c>
      <c r="N887" s="40">
        <f t="shared" si="73"/>
        <v>0.28600000000000003</v>
      </c>
      <c r="O887" s="40">
        <f t="shared" si="74"/>
        <v>1847.7888000000003</v>
      </c>
      <c r="P887" s="36">
        <f t="shared" si="75"/>
        <v>4613.0111999999999</v>
      </c>
    </row>
    <row r="888" spans="1:16" x14ac:dyDescent="0.25">
      <c r="A888" s="4" t="s">
        <v>199</v>
      </c>
      <c r="B888" s="1">
        <v>49586</v>
      </c>
      <c r="C888" s="5" t="s">
        <v>3</v>
      </c>
      <c r="D888" s="6">
        <v>41.883000000000003</v>
      </c>
      <c r="E888" s="47">
        <v>11119.51</v>
      </c>
      <c r="F888" s="46">
        <v>599</v>
      </c>
      <c r="G888" s="49">
        <f>D888*F888</f>
        <v>25087.917000000001</v>
      </c>
      <c r="H888" s="50" t="s">
        <v>1102</v>
      </c>
      <c r="J888" s="40" t="s">
        <v>1098</v>
      </c>
      <c r="K888" s="40">
        <v>0.15</v>
      </c>
      <c r="L888" s="40">
        <v>0</v>
      </c>
      <c r="M888" s="40">
        <v>0.16</v>
      </c>
      <c r="N888" s="40">
        <f t="shared" si="73"/>
        <v>0.28600000000000003</v>
      </c>
      <c r="O888" s="40">
        <f t="shared" si="74"/>
        <v>7175.1442620000016</v>
      </c>
      <c r="P888" s="36">
        <f t="shared" si="75"/>
        <v>17912.772738</v>
      </c>
    </row>
    <row r="889" spans="1:16" x14ac:dyDescent="0.25">
      <c r="A889" s="4" t="s">
        <v>711</v>
      </c>
      <c r="B889" s="1">
        <v>49044</v>
      </c>
      <c r="C889" s="5" t="s">
        <v>3</v>
      </c>
      <c r="D889" s="6">
        <v>34.000999999999998</v>
      </c>
      <c r="E889" s="47">
        <v>9026.98</v>
      </c>
      <c r="F889" s="46">
        <v>690.29</v>
      </c>
      <c r="G889" s="40">
        <f>D889*F889</f>
        <v>23470.550289999996</v>
      </c>
      <c r="H889" s="50" t="s">
        <v>1108</v>
      </c>
      <c r="J889" s="40" t="s">
        <v>1098</v>
      </c>
      <c r="K889" s="40">
        <v>0.15</v>
      </c>
      <c r="L889" s="40">
        <v>0</v>
      </c>
      <c r="M889" s="40">
        <v>0.16</v>
      </c>
      <c r="N889" s="40">
        <f t="shared" si="73"/>
        <v>0.28600000000000003</v>
      </c>
      <c r="O889" s="40">
        <f t="shared" si="74"/>
        <v>6712.5773829399996</v>
      </c>
      <c r="P889" s="36">
        <f t="shared" si="75"/>
        <v>16757.972907059997</v>
      </c>
    </row>
    <row r="890" spans="1:16" x14ac:dyDescent="0.25">
      <c r="A890" s="4" t="s">
        <v>712</v>
      </c>
      <c r="B890" s="1">
        <v>59265</v>
      </c>
      <c r="C890" s="5" t="s">
        <v>3</v>
      </c>
      <c r="D890" s="6">
        <v>28.1</v>
      </c>
      <c r="E890" s="47">
        <v>23813.63</v>
      </c>
      <c r="F890" s="46">
        <v>511.82</v>
      </c>
      <c r="G890" s="40">
        <f t="shared" ref="G890:G906" si="78">F890*D890</f>
        <v>14382.142</v>
      </c>
      <c r="H890" s="50" t="s">
        <v>1109</v>
      </c>
      <c r="J890" s="40" t="s">
        <v>1098</v>
      </c>
      <c r="K890" s="40">
        <v>0.15</v>
      </c>
      <c r="L890" s="40">
        <v>0</v>
      </c>
      <c r="M890" s="40">
        <v>0.16</v>
      </c>
      <c r="N890" s="40">
        <f t="shared" si="73"/>
        <v>0.28600000000000003</v>
      </c>
      <c r="O890" s="40">
        <f t="shared" si="74"/>
        <v>4113.2926120000002</v>
      </c>
      <c r="P890" s="36">
        <f t="shared" si="75"/>
        <v>10268.849387999999</v>
      </c>
    </row>
    <row r="891" spans="1:16" x14ac:dyDescent="0.25">
      <c r="A891" s="4" t="s">
        <v>713</v>
      </c>
      <c r="B891" s="1">
        <v>34690</v>
      </c>
      <c r="C891" s="5" t="s">
        <v>3</v>
      </c>
      <c r="D891" s="6">
        <v>94</v>
      </c>
      <c r="E891" s="47">
        <v>46037.1</v>
      </c>
      <c r="F891" s="46">
        <v>430</v>
      </c>
      <c r="G891" s="40">
        <f t="shared" si="78"/>
        <v>40420</v>
      </c>
      <c r="H891" s="50" t="s">
        <v>1099</v>
      </c>
      <c r="J891" s="40" t="s">
        <v>1098</v>
      </c>
      <c r="K891" s="40">
        <v>0.15</v>
      </c>
      <c r="L891" s="40">
        <v>0</v>
      </c>
      <c r="M891" s="40">
        <v>0.16</v>
      </c>
      <c r="N891" s="40">
        <f t="shared" si="73"/>
        <v>0.28600000000000003</v>
      </c>
      <c r="O891" s="40">
        <f t="shared" si="74"/>
        <v>11560.12</v>
      </c>
      <c r="P891" s="36">
        <f t="shared" si="75"/>
        <v>28859.879999999997</v>
      </c>
    </row>
    <row r="892" spans="1:16" x14ac:dyDescent="0.25">
      <c r="A892" s="4" t="s">
        <v>714</v>
      </c>
      <c r="B892" s="1">
        <v>25152</v>
      </c>
      <c r="C892" s="5" t="s">
        <v>3</v>
      </c>
      <c r="D892" s="6">
        <v>53.57</v>
      </c>
      <c r="E892" s="47">
        <v>22758.17</v>
      </c>
      <c r="F892" s="46">
        <v>435</v>
      </c>
      <c r="G892" s="40">
        <f t="shared" si="78"/>
        <v>23302.95</v>
      </c>
      <c r="H892" s="50" t="s">
        <v>1099</v>
      </c>
      <c r="J892" s="40" t="s">
        <v>1098</v>
      </c>
      <c r="K892" s="40">
        <v>0.15</v>
      </c>
      <c r="L892" s="40">
        <v>0</v>
      </c>
      <c r="M892" s="40">
        <v>0.16</v>
      </c>
      <c r="N892" s="40">
        <f t="shared" si="73"/>
        <v>0.28600000000000003</v>
      </c>
      <c r="O892" s="40">
        <f t="shared" si="74"/>
        <v>6664.6437000000005</v>
      </c>
      <c r="P892" s="36">
        <f t="shared" si="75"/>
        <v>16638.3063</v>
      </c>
    </row>
    <row r="893" spans="1:16" x14ac:dyDescent="0.25">
      <c r="A893" s="4" t="s">
        <v>715</v>
      </c>
      <c r="B893" s="1">
        <v>49052</v>
      </c>
      <c r="C893" s="5" t="s">
        <v>3</v>
      </c>
      <c r="D893" s="6">
        <v>16.326000000000001</v>
      </c>
      <c r="E893" s="47">
        <v>4514.87</v>
      </c>
      <c r="F893" s="46">
        <v>438.31299999999999</v>
      </c>
      <c r="G893" s="40">
        <f t="shared" si="78"/>
        <v>7155.8980380000003</v>
      </c>
      <c r="H893" s="50" t="s">
        <v>1110</v>
      </c>
      <c r="J893" s="40" t="s">
        <v>1098</v>
      </c>
      <c r="K893" s="40">
        <v>0.15</v>
      </c>
      <c r="L893" s="40">
        <v>0</v>
      </c>
      <c r="M893" s="40">
        <v>0.16</v>
      </c>
      <c r="N893" s="40">
        <f t="shared" si="73"/>
        <v>0.28600000000000003</v>
      </c>
      <c r="O893" s="40">
        <f t="shared" si="74"/>
        <v>2046.5868388680003</v>
      </c>
      <c r="P893" s="36">
        <f t="shared" si="75"/>
        <v>5109.3111991320002</v>
      </c>
    </row>
    <row r="894" spans="1:16" x14ac:dyDescent="0.25">
      <c r="A894" s="4" t="s">
        <v>716</v>
      </c>
      <c r="B894" s="1">
        <v>27560</v>
      </c>
      <c r="C894" s="5" t="s">
        <v>3</v>
      </c>
      <c r="D894" s="6">
        <v>12.222</v>
      </c>
      <c r="E894" s="47">
        <v>4712.72</v>
      </c>
      <c r="F894" s="46">
        <v>390</v>
      </c>
      <c r="G894" s="40">
        <f t="shared" si="78"/>
        <v>4766.58</v>
      </c>
      <c r="H894" s="50" t="s">
        <v>1111</v>
      </c>
      <c r="J894" s="40" t="s">
        <v>1098</v>
      </c>
      <c r="K894" s="40">
        <v>0.15</v>
      </c>
      <c r="L894" s="40">
        <v>0</v>
      </c>
      <c r="M894" s="40">
        <v>0.16</v>
      </c>
      <c r="N894" s="40">
        <f t="shared" si="73"/>
        <v>0.28600000000000003</v>
      </c>
      <c r="O894" s="40">
        <f t="shared" si="74"/>
        <v>1363.24188</v>
      </c>
      <c r="P894" s="36">
        <f t="shared" si="75"/>
        <v>3403.3381199999999</v>
      </c>
    </row>
    <row r="895" spans="1:16" x14ac:dyDescent="0.25">
      <c r="A895" s="4" t="s">
        <v>717</v>
      </c>
      <c r="B895" s="1">
        <v>49046</v>
      </c>
      <c r="C895" s="5" t="s">
        <v>3</v>
      </c>
      <c r="D895" s="6">
        <v>7.173</v>
      </c>
      <c r="E895" s="47">
        <v>1870.03</v>
      </c>
      <c r="F895" s="46">
        <v>438.31299999999999</v>
      </c>
      <c r="G895" s="40">
        <f t="shared" si="78"/>
        <v>3144.0191489999997</v>
      </c>
      <c r="H895" s="50" t="s">
        <v>1112</v>
      </c>
      <c r="J895" s="40" t="s">
        <v>1098</v>
      </c>
      <c r="K895" s="40">
        <v>0.15</v>
      </c>
      <c r="L895" s="40">
        <v>0</v>
      </c>
      <c r="M895" s="40">
        <v>0.16</v>
      </c>
      <c r="N895" s="40">
        <f t="shared" si="73"/>
        <v>0.28600000000000003</v>
      </c>
      <c r="O895" s="40">
        <f t="shared" si="74"/>
        <v>899.189476614</v>
      </c>
      <c r="P895" s="36">
        <f t="shared" si="75"/>
        <v>2244.8296723859999</v>
      </c>
    </row>
    <row r="896" spans="1:16" x14ac:dyDescent="0.25">
      <c r="A896" s="4" t="s">
        <v>718</v>
      </c>
      <c r="B896" s="1">
        <v>50990</v>
      </c>
      <c r="C896" s="5" t="s">
        <v>3</v>
      </c>
      <c r="D896" s="6">
        <v>1.34</v>
      </c>
      <c r="E896" s="47">
        <v>770.66</v>
      </c>
      <c r="F896" s="46">
        <v>458.59100000000001</v>
      </c>
      <c r="G896" s="40">
        <f t="shared" si="78"/>
        <v>614.5119400000001</v>
      </c>
      <c r="H896" s="50" t="s">
        <v>1113</v>
      </c>
      <c r="J896" s="40" t="s">
        <v>1098</v>
      </c>
      <c r="K896" s="40">
        <v>0.15</v>
      </c>
      <c r="L896" s="40">
        <v>0</v>
      </c>
      <c r="M896" s="40">
        <v>0.16</v>
      </c>
      <c r="N896" s="40">
        <f t="shared" si="73"/>
        <v>0.28600000000000003</v>
      </c>
      <c r="O896" s="40">
        <f t="shared" si="74"/>
        <v>175.75041484000005</v>
      </c>
      <c r="P896" s="36">
        <f t="shared" si="75"/>
        <v>438.76152516000002</v>
      </c>
    </row>
    <row r="897" spans="1:16" x14ac:dyDescent="0.25">
      <c r="A897" s="4" t="s">
        <v>719</v>
      </c>
      <c r="B897" s="1">
        <v>9037</v>
      </c>
      <c r="C897" s="5" t="s">
        <v>3</v>
      </c>
      <c r="D897" s="6">
        <v>19.247</v>
      </c>
      <c r="E897" s="47">
        <v>18477.12</v>
      </c>
      <c r="F897" s="46">
        <v>440</v>
      </c>
      <c r="G897" s="40">
        <f t="shared" si="78"/>
        <v>8468.68</v>
      </c>
      <c r="H897" s="50" t="s">
        <v>1114</v>
      </c>
      <c r="J897" s="40" t="s">
        <v>1098</v>
      </c>
      <c r="K897" s="40">
        <v>0.15</v>
      </c>
      <c r="L897" s="40">
        <v>0</v>
      </c>
      <c r="M897" s="40">
        <v>0.16</v>
      </c>
      <c r="N897" s="40">
        <f t="shared" si="73"/>
        <v>0.28600000000000003</v>
      </c>
      <c r="O897" s="40">
        <f t="shared" si="74"/>
        <v>2422.0424800000005</v>
      </c>
      <c r="P897" s="36">
        <f t="shared" si="75"/>
        <v>6046.6375200000002</v>
      </c>
    </row>
    <row r="898" spans="1:16" x14ac:dyDescent="0.25">
      <c r="A898" s="4" t="s">
        <v>720</v>
      </c>
      <c r="B898" s="1">
        <v>54870</v>
      </c>
      <c r="C898" s="5" t="s">
        <v>3</v>
      </c>
      <c r="D898" s="6">
        <v>497.5</v>
      </c>
      <c r="E898" s="47">
        <v>129699.93</v>
      </c>
      <c r="F898" s="46">
        <v>442.27100000000002</v>
      </c>
      <c r="G898" s="40">
        <f t="shared" si="78"/>
        <v>220029.82250000001</v>
      </c>
      <c r="H898" s="50" t="s">
        <v>1116</v>
      </c>
      <c r="J898" s="40" t="s">
        <v>1098</v>
      </c>
      <c r="K898" s="40">
        <v>0.15</v>
      </c>
      <c r="L898" s="40">
        <v>0</v>
      </c>
      <c r="M898" s="40">
        <v>0.16</v>
      </c>
      <c r="N898" s="40">
        <f t="shared" si="73"/>
        <v>0.28600000000000003</v>
      </c>
      <c r="O898" s="40">
        <f t="shared" si="74"/>
        <v>62928.529235000009</v>
      </c>
      <c r="P898" s="36">
        <f t="shared" si="75"/>
        <v>157101.29326499999</v>
      </c>
    </row>
    <row r="899" spans="1:16" x14ac:dyDescent="0.25">
      <c r="A899" s="4" t="s">
        <v>721</v>
      </c>
      <c r="B899" s="1">
        <v>59266</v>
      </c>
      <c r="C899" s="5" t="s">
        <v>3</v>
      </c>
      <c r="D899" s="6">
        <v>36</v>
      </c>
      <c r="E899" s="47">
        <v>29288.16</v>
      </c>
      <c r="F899" s="46">
        <v>511.82</v>
      </c>
      <c r="G899" s="40">
        <f t="shared" si="78"/>
        <v>18425.52</v>
      </c>
      <c r="H899" s="50" t="s">
        <v>1115</v>
      </c>
      <c r="J899" s="40" t="s">
        <v>1098</v>
      </c>
      <c r="K899" s="40">
        <v>0.15</v>
      </c>
      <c r="L899" s="40">
        <v>0</v>
      </c>
      <c r="M899" s="40">
        <v>0.16</v>
      </c>
      <c r="N899" s="40">
        <f t="shared" si="73"/>
        <v>0.28600000000000003</v>
      </c>
      <c r="O899" s="40">
        <f t="shared" si="74"/>
        <v>5269.6987200000003</v>
      </c>
      <c r="P899" s="36">
        <f t="shared" si="75"/>
        <v>13155.82128</v>
      </c>
    </row>
    <row r="900" spans="1:16" x14ac:dyDescent="0.25">
      <c r="A900" s="4" t="s">
        <v>722</v>
      </c>
      <c r="B900" s="1">
        <v>49053</v>
      </c>
      <c r="C900" s="5" t="s">
        <v>3</v>
      </c>
      <c r="D900" s="6">
        <v>474.79</v>
      </c>
      <c r="E900" s="47">
        <v>235958.73</v>
      </c>
      <c r="F900" s="46">
        <v>435.488</v>
      </c>
      <c r="G900" s="40">
        <f t="shared" si="78"/>
        <v>206765.34752000001</v>
      </c>
      <c r="H900" s="50" t="s">
        <v>1117</v>
      </c>
      <c r="J900" s="40" t="s">
        <v>1098</v>
      </c>
      <c r="K900" s="40">
        <v>0.15</v>
      </c>
      <c r="L900" s="40">
        <v>0</v>
      </c>
      <c r="M900" s="40">
        <v>0.16</v>
      </c>
      <c r="N900" s="40">
        <f t="shared" ref="N900:N963" si="79">1-((1-K900)*(1-L900)*(1-M900))</f>
        <v>0.28600000000000003</v>
      </c>
      <c r="O900" s="40">
        <f t="shared" ref="O900:O963" si="80">G900*N900</f>
        <v>59134.889390720011</v>
      </c>
      <c r="P900" s="36">
        <f t="shared" si="75"/>
        <v>147630.45812928001</v>
      </c>
    </row>
    <row r="901" spans="1:16" x14ac:dyDescent="0.25">
      <c r="A901" s="4" t="s">
        <v>723</v>
      </c>
      <c r="B901" s="1">
        <v>49048</v>
      </c>
      <c r="C901" s="5" t="s">
        <v>3</v>
      </c>
      <c r="D901" s="6">
        <v>39.070999999999998</v>
      </c>
      <c r="E901" s="47">
        <v>10083.61</v>
      </c>
      <c r="F901" s="46">
        <v>440</v>
      </c>
      <c r="G901" s="40">
        <f t="shared" si="78"/>
        <v>17191.239999999998</v>
      </c>
      <c r="H901" s="50" t="s">
        <v>1118</v>
      </c>
      <c r="J901" s="40" t="s">
        <v>1098</v>
      </c>
      <c r="K901" s="40">
        <v>0.15</v>
      </c>
      <c r="L901" s="40">
        <v>0</v>
      </c>
      <c r="M901" s="40">
        <v>0.16</v>
      </c>
      <c r="N901" s="40">
        <f t="shared" si="79"/>
        <v>0.28600000000000003</v>
      </c>
      <c r="O901" s="40">
        <f t="shared" si="80"/>
        <v>4916.6946399999997</v>
      </c>
      <c r="P901" s="36">
        <f t="shared" ref="P901:P964" si="81">G901-O901</f>
        <v>12274.545359999998</v>
      </c>
    </row>
    <row r="902" spans="1:16" x14ac:dyDescent="0.25">
      <c r="A902" s="4" t="s">
        <v>724</v>
      </c>
      <c r="B902" s="1">
        <v>9034</v>
      </c>
      <c r="C902" s="5" t="s">
        <v>3</v>
      </c>
      <c r="D902" s="6">
        <v>134.4</v>
      </c>
      <c r="E902" s="47">
        <v>31891.78</v>
      </c>
      <c r="F902" s="46">
        <v>387</v>
      </c>
      <c r="G902" s="40">
        <f t="shared" si="78"/>
        <v>52012.800000000003</v>
      </c>
      <c r="H902" s="50" t="s">
        <v>1124</v>
      </c>
      <c r="J902" s="40" t="s">
        <v>1098</v>
      </c>
      <c r="K902" s="40">
        <v>0.15</v>
      </c>
      <c r="L902" s="40">
        <v>0</v>
      </c>
      <c r="M902" s="40">
        <v>0.16</v>
      </c>
      <c r="N902" s="40">
        <f t="shared" si="79"/>
        <v>0.28600000000000003</v>
      </c>
      <c r="O902" s="40">
        <f t="shared" si="80"/>
        <v>14875.660800000003</v>
      </c>
      <c r="P902" s="36">
        <f t="shared" si="81"/>
        <v>37137.139199999998</v>
      </c>
    </row>
    <row r="903" spans="1:16" x14ac:dyDescent="0.25">
      <c r="A903" s="4" t="s">
        <v>725</v>
      </c>
      <c r="B903" s="1">
        <v>49788</v>
      </c>
      <c r="C903" s="5" t="s">
        <v>3</v>
      </c>
      <c r="D903" s="6">
        <v>36.395000000000003</v>
      </c>
      <c r="E903" s="47">
        <v>9238.14</v>
      </c>
      <c r="F903" s="46">
        <v>429.40800000000002</v>
      </c>
      <c r="G903" s="40">
        <f t="shared" si="78"/>
        <v>15628.304160000002</v>
      </c>
      <c r="H903" s="50" t="s">
        <v>1125</v>
      </c>
      <c r="J903" s="40" t="s">
        <v>1098</v>
      </c>
      <c r="K903" s="40">
        <v>0.15</v>
      </c>
      <c r="L903" s="40">
        <v>0</v>
      </c>
      <c r="M903" s="40">
        <v>0.16</v>
      </c>
      <c r="N903" s="40">
        <f t="shared" si="79"/>
        <v>0.28600000000000003</v>
      </c>
      <c r="O903" s="40">
        <f t="shared" si="80"/>
        <v>4469.6949897600007</v>
      </c>
      <c r="P903" s="36">
        <f t="shared" si="81"/>
        <v>11158.609170240001</v>
      </c>
    </row>
    <row r="904" spans="1:16" x14ac:dyDescent="0.25">
      <c r="A904" s="4" t="s">
        <v>726</v>
      </c>
      <c r="B904" s="1">
        <v>58309</v>
      </c>
      <c r="C904" s="5" t="s">
        <v>3</v>
      </c>
      <c r="D904" s="6">
        <v>214</v>
      </c>
      <c r="E904" s="47">
        <v>113398.54</v>
      </c>
      <c r="F904" s="46">
        <v>750</v>
      </c>
      <c r="G904" s="40">
        <f t="shared" si="78"/>
        <v>160500</v>
      </c>
      <c r="H904" s="50" t="s">
        <v>1126</v>
      </c>
      <c r="J904" s="40" t="s">
        <v>1098</v>
      </c>
      <c r="K904" s="40">
        <v>0.15</v>
      </c>
      <c r="L904" s="40">
        <v>0</v>
      </c>
      <c r="M904" s="40">
        <v>0.16</v>
      </c>
      <c r="N904" s="40">
        <f t="shared" si="79"/>
        <v>0.28600000000000003</v>
      </c>
      <c r="O904" s="40">
        <f t="shared" si="80"/>
        <v>45903.000000000007</v>
      </c>
      <c r="P904" s="36">
        <f t="shared" si="81"/>
        <v>114597</v>
      </c>
    </row>
    <row r="905" spans="1:16" x14ac:dyDescent="0.25">
      <c r="A905" s="4" t="s">
        <v>727</v>
      </c>
      <c r="B905" s="1">
        <v>49049</v>
      </c>
      <c r="C905" s="5" t="s">
        <v>3</v>
      </c>
      <c r="D905" s="6">
        <v>283</v>
      </c>
      <c r="E905" s="47">
        <v>78662.009999999995</v>
      </c>
      <c r="F905" s="46">
        <v>387</v>
      </c>
      <c r="G905" s="40">
        <f t="shared" si="78"/>
        <v>109521</v>
      </c>
      <c r="H905" s="50" t="s">
        <v>1127</v>
      </c>
      <c r="J905" s="40" t="s">
        <v>1098</v>
      </c>
      <c r="K905" s="40">
        <v>0.15</v>
      </c>
      <c r="L905" s="40">
        <v>0</v>
      </c>
      <c r="M905" s="40">
        <v>0.16</v>
      </c>
      <c r="N905" s="40">
        <f t="shared" si="79"/>
        <v>0.28600000000000003</v>
      </c>
      <c r="O905" s="40">
        <f t="shared" si="80"/>
        <v>31323.006000000005</v>
      </c>
      <c r="P905" s="36">
        <f t="shared" si="81"/>
        <v>78197.993999999992</v>
      </c>
    </row>
    <row r="906" spans="1:16" x14ac:dyDescent="0.25">
      <c r="A906" s="4" t="s">
        <v>728</v>
      </c>
      <c r="B906" s="1">
        <v>49789</v>
      </c>
      <c r="C906" s="5" t="s">
        <v>3</v>
      </c>
      <c r="D906" s="6">
        <v>50.676000000000002</v>
      </c>
      <c r="E906" s="47">
        <v>19918.71</v>
      </c>
      <c r="F906" s="46">
        <v>387</v>
      </c>
      <c r="G906" s="40">
        <f t="shared" si="78"/>
        <v>19611.612000000001</v>
      </c>
      <c r="H906" s="50" t="s">
        <v>1128</v>
      </c>
      <c r="J906" s="40" t="s">
        <v>1098</v>
      </c>
      <c r="K906" s="40">
        <v>0.15</v>
      </c>
      <c r="L906" s="40">
        <v>0</v>
      </c>
      <c r="M906" s="40">
        <v>0.16</v>
      </c>
      <c r="N906" s="40">
        <f t="shared" si="79"/>
        <v>0.28600000000000003</v>
      </c>
      <c r="O906" s="40">
        <f t="shared" si="80"/>
        <v>5608.9210320000011</v>
      </c>
      <c r="P906" s="36">
        <f t="shared" si="81"/>
        <v>14002.690967999999</v>
      </c>
    </row>
    <row r="907" spans="1:16" x14ac:dyDescent="0.25">
      <c r="A907" s="4" t="s">
        <v>729</v>
      </c>
      <c r="B907" s="1">
        <v>59503</v>
      </c>
      <c r="C907" s="5" t="s">
        <v>3</v>
      </c>
      <c r="D907" s="6">
        <v>69.5</v>
      </c>
      <c r="E907" s="47">
        <v>81280.25</v>
      </c>
      <c r="F907" s="46"/>
      <c r="G907" s="40" t="s">
        <v>954</v>
      </c>
      <c r="J907" s="40" t="s">
        <v>1098</v>
      </c>
      <c r="P907" s="36">
        <f>E907</f>
        <v>81280.25</v>
      </c>
    </row>
    <row r="908" spans="1:16" x14ac:dyDescent="0.25">
      <c r="A908" s="4" t="s">
        <v>730</v>
      </c>
      <c r="B908" s="1">
        <v>49050</v>
      </c>
      <c r="C908" s="5" t="s">
        <v>3</v>
      </c>
      <c r="D908" s="6">
        <v>15.256</v>
      </c>
      <c r="E908" s="47">
        <v>3655.64</v>
      </c>
      <c r="F908" s="46">
        <v>546.64700000000005</v>
      </c>
      <c r="G908" s="40">
        <f>F908*D908</f>
        <v>8339.646632</v>
      </c>
      <c r="H908" s="50" t="s">
        <v>1129</v>
      </c>
      <c r="J908" s="40" t="s">
        <v>1098</v>
      </c>
      <c r="K908" s="40">
        <v>0.15</v>
      </c>
      <c r="L908" s="40">
        <v>0</v>
      </c>
      <c r="M908" s="40">
        <v>0.16</v>
      </c>
      <c r="N908" s="40">
        <f t="shared" si="79"/>
        <v>0.28600000000000003</v>
      </c>
      <c r="O908" s="40">
        <f t="shared" si="80"/>
        <v>2385.1389367520001</v>
      </c>
      <c r="P908" s="36">
        <f t="shared" si="81"/>
        <v>5954.5076952479994</v>
      </c>
    </row>
    <row r="909" spans="1:16" x14ac:dyDescent="0.25">
      <c r="A909" s="4" t="s">
        <v>731</v>
      </c>
      <c r="B909" s="1">
        <v>24107</v>
      </c>
      <c r="C909" s="5" t="s">
        <v>3</v>
      </c>
      <c r="D909" s="6">
        <v>64</v>
      </c>
      <c r="E909" s="47">
        <v>28861.02</v>
      </c>
      <c r="F909" s="46">
        <v>387</v>
      </c>
      <c r="G909" s="40">
        <f>F909*D909</f>
        <v>24768</v>
      </c>
      <c r="H909" s="50" t="s">
        <v>1130</v>
      </c>
      <c r="J909" s="40" t="s">
        <v>1098</v>
      </c>
      <c r="K909" s="40">
        <v>0.15</v>
      </c>
      <c r="L909" s="40">
        <v>0</v>
      </c>
      <c r="M909" s="40">
        <v>0.16</v>
      </c>
      <c r="N909" s="40">
        <f t="shared" si="79"/>
        <v>0.28600000000000003</v>
      </c>
      <c r="O909" s="40">
        <f t="shared" si="80"/>
        <v>7083.648000000001</v>
      </c>
      <c r="P909" s="36">
        <f t="shared" si="81"/>
        <v>17684.351999999999</v>
      </c>
    </row>
    <row r="910" spans="1:16" x14ac:dyDescent="0.25">
      <c r="A910" s="4" t="s">
        <v>732</v>
      </c>
      <c r="B910" s="1">
        <v>32931</v>
      </c>
      <c r="C910" s="5" t="s">
        <v>3</v>
      </c>
      <c r="D910" s="6">
        <v>579</v>
      </c>
      <c r="E910" s="47">
        <v>143771.49</v>
      </c>
      <c r="F910" s="46">
        <v>599</v>
      </c>
      <c r="G910" s="49">
        <f>D910*F910</f>
        <v>346821</v>
      </c>
      <c r="H910" s="50" t="s">
        <v>1102</v>
      </c>
      <c r="J910" s="40" t="s">
        <v>1098</v>
      </c>
      <c r="K910" s="40">
        <v>0.15</v>
      </c>
      <c r="L910" s="40">
        <v>0</v>
      </c>
      <c r="M910" s="40">
        <v>0.16</v>
      </c>
      <c r="N910" s="40">
        <f t="shared" si="79"/>
        <v>0.28600000000000003</v>
      </c>
      <c r="O910" s="40">
        <f t="shared" si="80"/>
        <v>99190.806000000011</v>
      </c>
      <c r="P910" s="36">
        <f t="shared" si="81"/>
        <v>247630.19399999999</v>
      </c>
    </row>
    <row r="911" spans="1:16" ht="22.5" x14ac:dyDescent="0.25">
      <c r="A911" s="4" t="s">
        <v>614</v>
      </c>
      <c r="B911" s="1">
        <v>11639</v>
      </c>
      <c r="C911" s="5" t="s">
        <v>3</v>
      </c>
      <c r="D911" s="6">
        <v>1.4990000000000001</v>
      </c>
      <c r="E911" s="47">
        <v>495.6</v>
      </c>
      <c r="F911" s="46">
        <v>677.072</v>
      </c>
      <c r="G911" s="40">
        <f>F911*D911</f>
        <v>1014.9309280000001</v>
      </c>
      <c r="H911" s="50" t="s">
        <v>1272</v>
      </c>
      <c r="J911" s="40" t="s">
        <v>1268</v>
      </c>
      <c r="K911" s="40">
        <v>0.15</v>
      </c>
      <c r="L911" s="40">
        <v>0</v>
      </c>
      <c r="M911" s="40">
        <v>0.16</v>
      </c>
      <c r="N911" s="40">
        <f t="shared" si="79"/>
        <v>0.28600000000000003</v>
      </c>
      <c r="O911" s="40">
        <f t="shared" si="80"/>
        <v>290.27024540800005</v>
      </c>
      <c r="P911" s="36">
        <f t="shared" si="81"/>
        <v>724.66068259200006</v>
      </c>
    </row>
    <row r="912" spans="1:16" x14ac:dyDescent="0.25">
      <c r="A912" s="4" t="s">
        <v>733</v>
      </c>
      <c r="B912" s="1">
        <v>33186</v>
      </c>
      <c r="C912" s="5" t="s">
        <v>3</v>
      </c>
      <c r="D912" s="6">
        <v>40.19</v>
      </c>
      <c r="E912" s="47">
        <v>7501.75</v>
      </c>
      <c r="F912" s="46">
        <v>170</v>
      </c>
      <c r="G912" s="40">
        <f>F912*D912</f>
        <v>6832.2999999999993</v>
      </c>
      <c r="H912" s="50" t="s">
        <v>1290</v>
      </c>
      <c r="K912" s="40">
        <v>0.15</v>
      </c>
      <c r="L912" s="40">
        <v>0</v>
      </c>
      <c r="M912" s="40">
        <v>0.16</v>
      </c>
      <c r="N912" s="40">
        <f t="shared" si="79"/>
        <v>0.28600000000000003</v>
      </c>
      <c r="O912" s="40">
        <f t="shared" si="80"/>
        <v>1954.0378000000001</v>
      </c>
      <c r="P912" s="36">
        <f t="shared" si="81"/>
        <v>4878.2621999999992</v>
      </c>
    </row>
    <row r="913" spans="1:16" x14ac:dyDescent="0.25">
      <c r="A913" s="4" t="s">
        <v>734</v>
      </c>
      <c r="B913" s="1">
        <v>33838</v>
      </c>
      <c r="C913" s="5" t="s">
        <v>3</v>
      </c>
      <c r="D913" s="6">
        <v>52.637999999999998</v>
      </c>
      <c r="E913" s="47">
        <v>4201.72</v>
      </c>
      <c r="F913" s="46"/>
      <c r="G913" s="40" t="s">
        <v>954</v>
      </c>
      <c r="P913" s="36">
        <f>E913</f>
        <v>4201.72</v>
      </c>
    </row>
    <row r="914" spans="1:16" x14ac:dyDescent="0.25">
      <c r="A914" s="4" t="s">
        <v>735</v>
      </c>
      <c r="B914" s="1">
        <v>36717</v>
      </c>
      <c r="C914" s="5" t="s">
        <v>3</v>
      </c>
      <c r="D914" s="6">
        <v>55.588999999999999</v>
      </c>
      <c r="E914" s="47">
        <v>5289.74</v>
      </c>
      <c r="F914" s="46"/>
      <c r="G914" s="40" t="s">
        <v>954</v>
      </c>
      <c r="P914" s="36">
        <f>E914</f>
        <v>5289.74</v>
      </c>
    </row>
    <row r="915" spans="1:16" x14ac:dyDescent="0.25">
      <c r="A915" s="4" t="s">
        <v>736</v>
      </c>
      <c r="B915" s="1">
        <v>52520</v>
      </c>
      <c r="C915" s="5" t="s">
        <v>3</v>
      </c>
      <c r="D915" s="6">
        <v>2.8119999999999998</v>
      </c>
      <c r="E915" s="47">
        <v>39.65</v>
      </c>
      <c r="F915" s="46"/>
      <c r="G915" s="40" t="s">
        <v>954</v>
      </c>
      <c r="P915" s="36">
        <f>E915</f>
        <v>39.65</v>
      </c>
    </row>
    <row r="916" spans="1:16" x14ac:dyDescent="0.25">
      <c r="A916" s="4" t="s">
        <v>737</v>
      </c>
      <c r="B916" s="1">
        <v>23800</v>
      </c>
      <c r="C916" s="5" t="s">
        <v>3</v>
      </c>
      <c r="D916" s="6">
        <v>4.5789999999999997</v>
      </c>
      <c r="E916" s="47">
        <v>773.36</v>
      </c>
      <c r="F916" s="46"/>
      <c r="G916" s="40" t="s">
        <v>954</v>
      </c>
      <c r="P916" s="36">
        <f>E916</f>
        <v>773.36</v>
      </c>
    </row>
    <row r="917" spans="1:16" x14ac:dyDescent="0.25">
      <c r="A917" s="4" t="s">
        <v>738</v>
      </c>
      <c r="B917" s="1">
        <v>52521</v>
      </c>
      <c r="C917" s="5" t="s">
        <v>3</v>
      </c>
      <c r="D917" s="6">
        <v>39.436999999999998</v>
      </c>
      <c r="E917" s="47">
        <v>599.45000000000005</v>
      </c>
      <c r="F917" s="46"/>
      <c r="G917" s="40" t="s">
        <v>954</v>
      </c>
      <c r="P917" s="36">
        <f>E917</f>
        <v>599.45000000000005</v>
      </c>
    </row>
    <row r="918" spans="1:16" x14ac:dyDescent="0.25">
      <c r="A918" s="4" t="s">
        <v>672</v>
      </c>
      <c r="B918" s="1">
        <v>28690</v>
      </c>
      <c r="C918" s="5" t="s">
        <v>3</v>
      </c>
      <c r="D918" s="6">
        <v>5</v>
      </c>
      <c r="E918" s="47">
        <v>3050.85</v>
      </c>
      <c r="F918" s="48">
        <v>899</v>
      </c>
      <c r="G918" s="49">
        <f>D918*F918</f>
        <v>4495</v>
      </c>
      <c r="H918" s="50" t="s">
        <v>896</v>
      </c>
      <c r="J918" s="40" t="s">
        <v>1252</v>
      </c>
      <c r="K918" s="40">
        <v>0.15</v>
      </c>
      <c r="L918" s="40">
        <v>0</v>
      </c>
      <c r="M918" s="40">
        <v>0.16</v>
      </c>
      <c r="N918" s="40">
        <f t="shared" si="79"/>
        <v>0.28600000000000003</v>
      </c>
      <c r="O918" s="40">
        <f t="shared" si="80"/>
        <v>1285.5700000000002</v>
      </c>
      <c r="P918" s="36">
        <f t="shared" si="81"/>
        <v>3209.43</v>
      </c>
    </row>
    <row r="919" spans="1:16" x14ac:dyDescent="0.25">
      <c r="A919" s="4" t="s">
        <v>739</v>
      </c>
      <c r="B919" s="1">
        <v>34134</v>
      </c>
      <c r="C919" s="5" t="s">
        <v>3</v>
      </c>
      <c r="D919" s="6">
        <v>71.396000000000001</v>
      </c>
      <c r="E919" s="47">
        <v>2803.91</v>
      </c>
      <c r="F919" s="46"/>
      <c r="G919" s="40" t="s">
        <v>954</v>
      </c>
      <c r="P919" s="36">
        <f>E919</f>
        <v>2803.91</v>
      </c>
    </row>
    <row r="920" spans="1:16" x14ac:dyDescent="0.25">
      <c r="A920" s="4" t="s">
        <v>740</v>
      </c>
      <c r="B920" s="1">
        <v>47498</v>
      </c>
      <c r="C920" s="5" t="s">
        <v>3</v>
      </c>
      <c r="D920" s="6">
        <v>67.522999999999996</v>
      </c>
      <c r="E920" s="47">
        <v>1755.6</v>
      </c>
      <c r="F920" s="46"/>
      <c r="G920" s="40" t="s">
        <v>954</v>
      </c>
      <c r="P920" s="36">
        <f>E920</f>
        <v>1755.6</v>
      </c>
    </row>
    <row r="921" spans="1:16" x14ac:dyDescent="0.25">
      <c r="A921" s="4" t="s">
        <v>741</v>
      </c>
      <c r="B921" s="1">
        <v>29393</v>
      </c>
      <c r="C921" s="5" t="s">
        <v>3</v>
      </c>
      <c r="D921" s="6">
        <v>56.5</v>
      </c>
      <c r="E921" s="47">
        <v>56253.63</v>
      </c>
      <c r="F921" s="46"/>
      <c r="G921" s="40" t="s">
        <v>954</v>
      </c>
      <c r="P921" s="36">
        <f>E921</f>
        <v>56253.63</v>
      </c>
    </row>
    <row r="922" spans="1:16" x14ac:dyDescent="0.25">
      <c r="A922" s="4" t="s">
        <v>742</v>
      </c>
      <c r="B922" s="1">
        <v>24103</v>
      </c>
      <c r="C922" s="5" t="s">
        <v>3</v>
      </c>
      <c r="D922" s="6">
        <v>28.43</v>
      </c>
      <c r="E922" s="47">
        <v>3916.52</v>
      </c>
      <c r="F922" s="46">
        <v>283.55</v>
      </c>
      <c r="G922" s="40">
        <f>155000/1000*D922</f>
        <v>4406.6499999999996</v>
      </c>
      <c r="H922" s="50" t="s">
        <v>1065</v>
      </c>
      <c r="J922" s="40" t="s">
        <v>1069</v>
      </c>
      <c r="K922" s="40">
        <v>0.15</v>
      </c>
      <c r="L922" s="40">
        <v>0</v>
      </c>
      <c r="M922" s="40">
        <v>0.16</v>
      </c>
      <c r="N922" s="40">
        <f t="shared" si="79"/>
        <v>0.28600000000000003</v>
      </c>
      <c r="O922" s="40">
        <f t="shared" si="80"/>
        <v>1260.3018999999999</v>
      </c>
      <c r="P922" s="36">
        <f t="shared" si="81"/>
        <v>3146.3480999999997</v>
      </c>
    </row>
    <row r="923" spans="1:16" x14ac:dyDescent="0.25">
      <c r="A923" s="4" t="s">
        <v>743</v>
      </c>
      <c r="B923" s="1">
        <v>33992</v>
      </c>
      <c r="C923" s="5" t="s">
        <v>3</v>
      </c>
      <c r="D923" s="6">
        <v>582.74</v>
      </c>
      <c r="E923" s="47">
        <v>510375.22</v>
      </c>
      <c r="F923" s="46"/>
      <c r="G923" s="40" t="s">
        <v>954</v>
      </c>
      <c r="P923" s="36">
        <f t="shared" ref="P923:P936" si="82">E923</f>
        <v>510375.22</v>
      </c>
    </row>
    <row r="924" spans="1:16" x14ac:dyDescent="0.25">
      <c r="A924" s="4" t="s">
        <v>625</v>
      </c>
      <c r="B924" s="1">
        <v>27463</v>
      </c>
      <c r="C924" s="5" t="s">
        <v>3</v>
      </c>
      <c r="D924" s="6">
        <v>7.78</v>
      </c>
      <c r="E924" s="47">
        <v>225.46</v>
      </c>
      <c r="F924" s="46"/>
      <c r="G924" s="40" t="s">
        <v>954</v>
      </c>
      <c r="P924" s="36">
        <f t="shared" si="82"/>
        <v>225.46</v>
      </c>
    </row>
    <row r="925" spans="1:16" x14ac:dyDescent="0.25">
      <c r="A925" s="4" t="s">
        <v>744</v>
      </c>
      <c r="B925" s="1">
        <v>33786</v>
      </c>
      <c r="C925" s="5" t="s">
        <v>3</v>
      </c>
      <c r="D925" s="6">
        <v>9.0719999999999992</v>
      </c>
      <c r="E925" s="47">
        <v>7593.71</v>
      </c>
      <c r="F925" s="46"/>
      <c r="G925" s="40" t="s">
        <v>954</v>
      </c>
      <c r="P925" s="36">
        <f t="shared" si="82"/>
        <v>7593.71</v>
      </c>
    </row>
    <row r="926" spans="1:16" x14ac:dyDescent="0.25">
      <c r="A926" s="4" t="s">
        <v>745</v>
      </c>
      <c r="B926" s="1">
        <v>33882</v>
      </c>
      <c r="C926" s="5" t="s">
        <v>3</v>
      </c>
      <c r="D926" s="6">
        <v>9.0999999999999998E-2</v>
      </c>
      <c r="E926" s="47">
        <v>0.59</v>
      </c>
      <c r="F926" s="46"/>
      <c r="G926" s="40" t="s">
        <v>954</v>
      </c>
      <c r="P926" s="36">
        <f t="shared" si="82"/>
        <v>0.59</v>
      </c>
    </row>
    <row r="927" spans="1:16" x14ac:dyDescent="0.25">
      <c r="A927" s="4" t="s">
        <v>746</v>
      </c>
      <c r="B927" s="1">
        <v>37898</v>
      </c>
      <c r="C927" s="5" t="s">
        <v>3</v>
      </c>
      <c r="D927" s="6">
        <v>77.864000000000004</v>
      </c>
      <c r="E927" s="47">
        <v>502.18</v>
      </c>
      <c r="F927" s="46"/>
      <c r="G927" s="40" t="s">
        <v>954</v>
      </c>
      <c r="P927" s="36">
        <f t="shared" si="82"/>
        <v>502.18</v>
      </c>
    </row>
    <row r="928" spans="1:16" x14ac:dyDescent="0.25">
      <c r="A928" s="4" t="s">
        <v>747</v>
      </c>
      <c r="B928" s="1">
        <v>31170</v>
      </c>
      <c r="C928" s="5" t="s">
        <v>3</v>
      </c>
      <c r="D928" s="6">
        <v>39.57</v>
      </c>
      <c r="E928" s="47">
        <v>13881.53</v>
      </c>
      <c r="F928" s="46"/>
      <c r="G928" s="40" t="s">
        <v>954</v>
      </c>
      <c r="P928" s="36">
        <f t="shared" si="82"/>
        <v>13881.53</v>
      </c>
    </row>
    <row r="929" spans="1:16" x14ac:dyDescent="0.25">
      <c r="A929" s="4" t="s">
        <v>52</v>
      </c>
      <c r="B929" s="1">
        <v>33993</v>
      </c>
      <c r="C929" s="5" t="s">
        <v>3</v>
      </c>
      <c r="D929" s="6">
        <v>302.23099999999999</v>
      </c>
      <c r="E929" s="47">
        <v>238875.42</v>
      </c>
      <c r="F929" s="46"/>
      <c r="G929" s="40" t="s">
        <v>954</v>
      </c>
      <c r="P929" s="36">
        <f t="shared" si="82"/>
        <v>238875.42</v>
      </c>
    </row>
    <row r="930" spans="1:16" x14ac:dyDescent="0.25">
      <c r="A930" s="4" t="s">
        <v>748</v>
      </c>
      <c r="B930" s="1">
        <v>27462</v>
      </c>
      <c r="C930" s="5" t="s">
        <v>3</v>
      </c>
      <c r="D930" s="6">
        <v>2.1320000000000001</v>
      </c>
      <c r="E930" s="47">
        <v>36.83</v>
      </c>
      <c r="F930" s="46"/>
      <c r="G930" s="40" t="s">
        <v>954</v>
      </c>
      <c r="P930" s="36">
        <f t="shared" si="82"/>
        <v>36.83</v>
      </c>
    </row>
    <row r="931" spans="1:16" x14ac:dyDescent="0.25">
      <c r="A931" s="4" t="s">
        <v>749</v>
      </c>
      <c r="B931" s="1">
        <v>58209</v>
      </c>
      <c r="C931" s="5" t="s">
        <v>3</v>
      </c>
      <c r="D931" s="6">
        <v>2.6190000000000002</v>
      </c>
      <c r="E931" s="47">
        <v>45.24</v>
      </c>
      <c r="F931" s="46"/>
      <c r="G931" s="40" t="s">
        <v>954</v>
      </c>
      <c r="P931" s="36">
        <f t="shared" si="82"/>
        <v>45.24</v>
      </c>
    </row>
    <row r="932" spans="1:16" x14ac:dyDescent="0.25">
      <c r="A932" s="4" t="s">
        <v>750</v>
      </c>
      <c r="B932" s="1">
        <v>33884</v>
      </c>
      <c r="C932" s="5" t="s">
        <v>3</v>
      </c>
      <c r="D932" s="6">
        <v>37.284999999999997</v>
      </c>
      <c r="E932" s="47">
        <v>165.74</v>
      </c>
      <c r="F932" s="46"/>
      <c r="G932" s="40" t="s">
        <v>954</v>
      </c>
      <c r="P932" s="36">
        <f t="shared" si="82"/>
        <v>165.74</v>
      </c>
    </row>
    <row r="933" spans="1:16" x14ac:dyDescent="0.25">
      <c r="A933" s="4" t="s">
        <v>751</v>
      </c>
      <c r="B933" s="1">
        <v>33928</v>
      </c>
      <c r="C933" s="5" t="s">
        <v>3</v>
      </c>
      <c r="D933" s="6">
        <v>10.92</v>
      </c>
      <c r="E933" s="47">
        <v>1001.15</v>
      </c>
      <c r="F933" s="46"/>
      <c r="G933" s="40" t="s">
        <v>954</v>
      </c>
      <c r="P933" s="36">
        <f t="shared" si="82"/>
        <v>1001.15</v>
      </c>
    </row>
    <row r="934" spans="1:16" x14ac:dyDescent="0.25">
      <c r="A934" s="4" t="s">
        <v>268</v>
      </c>
      <c r="B934" s="1">
        <v>33252</v>
      </c>
      <c r="C934" s="5" t="s">
        <v>3</v>
      </c>
      <c r="D934" s="6">
        <v>79</v>
      </c>
      <c r="E934" s="47">
        <v>18454.79</v>
      </c>
      <c r="F934" s="46"/>
      <c r="G934" s="40" t="s">
        <v>954</v>
      </c>
      <c r="P934" s="36">
        <f t="shared" si="82"/>
        <v>18454.79</v>
      </c>
    </row>
    <row r="935" spans="1:16" x14ac:dyDescent="0.25">
      <c r="A935" s="4" t="s">
        <v>320</v>
      </c>
      <c r="B935" s="1">
        <v>40494</v>
      </c>
      <c r="C935" s="5" t="s">
        <v>3</v>
      </c>
      <c r="D935" s="6">
        <v>7.49</v>
      </c>
      <c r="E935" s="47">
        <v>4022.42</v>
      </c>
      <c r="F935" s="46"/>
      <c r="G935" s="40" t="s">
        <v>954</v>
      </c>
      <c r="P935" s="36">
        <f t="shared" si="82"/>
        <v>4022.42</v>
      </c>
    </row>
    <row r="936" spans="1:16" x14ac:dyDescent="0.25">
      <c r="A936" s="4" t="s">
        <v>752</v>
      </c>
      <c r="B936" s="1">
        <v>24658</v>
      </c>
      <c r="C936" s="5" t="s">
        <v>3</v>
      </c>
      <c r="D936" s="6">
        <v>32.668999999999997</v>
      </c>
      <c r="E936" s="47">
        <v>169.88</v>
      </c>
      <c r="F936" s="46"/>
      <c r="G936" s="40" t="s">
        <v>954</v>
      </c>
      <c r="P936" s="36">
        <f t="shared" si="82"/>
        <v>169.88</v>
      </c>
    </row>
    <row r="937" spans="1:16" x14ac:dyDescent="0.25">
      <c r="A937" s="4" t="s">
        <v>366</v>
      </c>
      <c r="B937" s="1">
        <v>25472</v>
      </c>
      <c r="C937" s="5" t="s">
        <v>3</v>
      </c>
      <c r="D937" s="6">
        <v>293.66699999999997</v>
      </c>
      <c r="E937" s="47">
        <v>31708.84</v>
      </c>
      <c r="F937" s="46">
        <v>156.964</v>
      </c>
      <c r="G937" s="40">
        <f>F937*D937</f>
        <v>46095.146987999993</v>
      </c>
      <c r="J937" s="40" t="s">
        <v>1069</v>
      </c>
      <c r="K937" s="40">
        <v>0.15</v>
      </c>
      <c r="L937" s="40">
        <v>0</v>
      </c>
      <c r="M937" s="40">
        <v>0.16</v>
      </c>
      <c r="N937" s="40">
        <f t="shared" si="79"/>
        <v>0.28600000000000003</v>
      </c>
      <c r="O937" s="40">
        <f t="shared" si="80"/>
        <v>13183.212038567999</v>
      </c>
      <c r="P937" s="36">
        <f t="shared" si="81"/>
        <v>32911.93494943199</v>
      </c>
    </row>
    <row r="938" spans="1:16" x14ac:dyDescent="0.25">
      <c r="A938" s="4" t="s">
        <v>753</v>
      </c>
      <c r="B938" s="1">
        <v>38767</v>
      </c>
      <c r="C938" s="5" t="s">
        <v>3</v>
      </c>
      <c r="D938" s="6">
        <v>14.481999999999999</v>
      </c>
      <c r="E938" s="47">
        <v>683.56</v>
      </c>
      <c r="F938" s="46"/>
      <c r="G938" s="40" t="s">
        <v>954</v>
      </c>
      <c r="P938" s="36">
        <f t="shared" ref="P938:P945" si="83">E938</f>
        <v>683.56</v>
      </c>
    </row>
    <row r="939" spans="1:16" x14ac:dyDescent="0.25">
      <c r="A939" s="4" t="s">
        <v>754</v>
      </c>
      <c r="B939" s="1">
        <v>33953</v>
      </c>
      <c r="C939" s="5" t="s">
        <v>3</v>
      </c>
      <c r="D939" s="6">
        <v>21.734999999999999</v>
      </c>
      <c r="E939" s="47">
        <v>14857.32</v>
      </c>
      <c r="F939" s="46"/>
      <c r="G939" s="40" t="s">
        <v>954</v>
      </c>
      <c r="P939" s="36">
        <f t="shared" si="83"/>
        <v>14857.32</v>
      </c>
    </row>
    <row r="940" spans="1:16" x14ac:dyDescent="0.25">
      <c r="A940" s="4" t="s">
        <v>755</v>
      </c>
      <c r="B940" s="1">
        <v>31171</v>
      </c>
      <c r="C940" s="5" t="s">
        <v>3</v>
      </c>
      <c r="D940" s="6">
        <v>108.33</v>
      </c>
      <c r="E940" s="47">
        <v>57188.39</v>
      </c>
      <c r="F940" s="46"/>
      <c r="G940" s="40" t="s">
        <v>954</v>
      </c>
      <c r="P940" s="36">
        <f t="shared" si="83"/>
        <v>57188.39</v>
      </c>
    </row>
    <row r="941" spans="1:16" x14ac:dyDescent="0.25">
      <c r="A941" s="4" t="s">
        <v>756</v>
      </c>
      <c r="B941" s="1">
        <v>33954</v>
      </c>
      <c r="C941" s="5" t="s">
        <v>3</v>
      </c>
      <c r="D941" s="6">
        <v>87.531999999999996</v>
      </c>
      <c r="E941" s="47">
        <v>59833.93</v>
      </c>
      <c r="F941" s="46"/>
      <c r="G941" s="40" t="s">
        <v>954</v>
      </c>
      <c r="P941" s="36">
        <f t="shared" si="83"/>
        <v>59833.93</v>
      </c>
    </row>
    <row r="942" spans="1:16" x14ac:dyDescent="0.25">
      <c r="A942" s="4" t="s">
        <v>757</v>
      </c>
      <c r="B942" s="1">
        <v>33955</v>
      </c>
      <c r="C942" s="5" t="s">
        <v>3</v>
      </c>
      <c r="D942" s="6">
        <v>322.00799999999998</v>
      </c>
      <c r="E942" s="47">
        <v>222389.55</v>
      </c>
      <c r="F942" s="46"/>
      <c r="G942" s="40" t="s">
        <v>954</v>
      </c>
      <c r="P942" s="36">
        <f t="shared" si="83"/>
        <v>222389.55</v>
      </c>
    </row>
    <row r="943" spans="1:16" x14ac:dyDescent="0.25">
      <c r="A943" s="4" t="s">
        <v>758</v>
      </c>
      <c r="B943" s="1">
        <v>33991</v>
      </c>
      <c r="C943" s="5" t="s">
        <v>3</v>
      </c>
      <c r="D943" s="6">
        <v>68.099999999999994</v>
      </c>
      <c r="E943" s="47">
        <v>99745.68</v>
      </c>
      <c r="F943" s="46"/>
      <c r="G943" s="40" t="s">
        <v>954</v>
      </c>
      <c r="P943" s="36">
        <f t="shared" si="83"/>
        <v>99745.68</v>
      </c>
    </row>
    <row r="944" spans="1:16" x14ac:dyDescent="0.25">
      <c r="A944" s="4" t="s">
        <v>24</v>
      </c>
      <c r="B944" s="1">
        <v>58207</v>
      </c>
      <c r="C944" s="5" t="s">
        <v>3</v>
      </c>
      <c r="D944" s="6">
        <v>1.1399999999999999</v>
      </c>
      <c r="E944" s="47">
        <v>34.82</v>
      </c>
      <c r="F944" s="46"/>
      <c r="G944" s="40" t="s">
        <v>954</v>
      </c>
      <c r="P944" s="36">
        <f t="shared" si="83"/>
        <v>34.82</v>
      </c>
    </row>
    <row r="945" spans="1:16" x14ac:dyDescent="0.25">
      <c r="A945" s="4" t="s">
        <v>759</v>
      </c>
      <c r="B945" s="1">
        <v>33919</v>
      </c>
      <c r="C945" s="5" t="s">
        <v>3</v>
      </c>
      <c r="D945" s="6">
        <v>31.247</v>
      </c>
      <c r="E945" s="47">
        <v>302.05</v>
      </c>
      <c r="F945" s="46"/>
      <c r="G945" s="40" t="s">
        <v>954</v>
      </c>
      <c r="P945" s="36">
        <f t="shared" si="83"/>
        <v>302.05</v>
      </c>
    </row>
    <row r="946" spans="1:16" x14ac:dyDescent="0.25">
      <c r="A946" s="4" t="s">
        <v>760</v>
      </c>
      <c r="B946" s="1">
        <v>22116</v>
      </c>
      <c r="C946" s="5" t="s">
        <v>45</v>
      </c>
      <c r="D946" s="6">
        <v>193</v>
      </c>
      <c r="E946" s="47">
        <v>35971.339999999997</v>
      </c>
      <c r="F946" s="46">
        <v>132.15899999999999</v>
      </c>
      <c r="G946" s="40">
        <f>D946*F946</f>
        <v>25506.686999999998</v>
      </c>
      <c r="H946" s="50" t="s">
        <v>975</v>
      </c>
      <c r="J946" s="40" t="s">
        <v>1208</v>
      </c>
      <c r="K946" s="40">
        <v>0.15</v>
      </c>
      <c r="L946" s="40">
        <v>0</v>
      </c>
      <c r="M946" s="40">
        <v>0.16</v>
      </c>
      <c r="N946" s="40">
        <f t="shared" si="79"/>
        <v>0.28600000000000003</v>
      </c>
      <c r="O946" s="40">
        <f t="shared" si="80"/>
        <v>7294.9124820000006</v>
      </c>
      <c r="P946" s="36">
        <f t="shared" si="81"/>
        <v>18211.774517999998</v>
      </c>
    </row>
    <row r="947" spans="1:16" x14ac:dyDescent="0.25">
      <c r="A947" s="4" t="s">
        <v>761</v>
      </c>
      <c r="B947" s="1">
        <v>13536</v>
      </c>
      <c r="C947" s="5" t="s">
        <v>3</v>
      </c>
      <c r="D947" s="6">
        <v>2.8279999999999998</v>
      </c>
      <c r="E947" s="47">
        <v>293.33</v>
      </c>
      <c r="F947" s="46">
        <v>126.19799999999999</v>
      </c>
      <c r="G947" s="40">
        <f>F947*D947</f>
        <v>356.88794399999995</v>
      </c>
      <c r="H947" s="50" t="s">
        <v>987</v>
      </c>
      <c r="J947" s="40" t="s">
        <v>1208</v>
      </c>
      <c r="K947" s="40">
        <v>0.15</v>
      </c>
      <c r="L947" s="40">
        <v>0</v>
      </c>
      <c r="M947" s="40">
        <v>0.16</v>
      </c>
      <c r="N947" s="40">
        <f t="shared" si="79"/>
        <v>0.28600000000000003</v>
      </c>
      <c r="O947" s="40">
        <f t="shared" si="80"/>
        <v>102.069951984</v>
      </c>
      <c r="P947" s="36">
        <f t="shared" si="81"/>
        <v>254.81799201599995</v>
      </c>
    </row>
    <row r="948" spans="1:16" x14ac:dyDescent="0.25">
      <c r="A948" s="4" t="s">
        <v>762</v>
      </c>
      <c r="B948" s="1">
        <v>33323</v>
      </c>
      <c r="C948" s="5" t="s">
        <v>3</v>
      </c>
      <c r="D948" s="6">
        <v>42</v>
      </c>
      <c r="E948" s="47">
        <v>3322.98</v>
      </c>
      <c r="F948" s="46">
        <v>81.441000000000003</v>
      </c>
      <c r="G948" s="40">
        <f>F948*D948</f>
        <v>3420.5219999999999</v>
      </c>
      <c r="H948" s="50" t="s">
        <v>994</v>
      </c>
      <c r="J948" s="40" t="s">
        <v>1208</v>
      </c>
      <c r="K948" s="40">
        <v>0.15</v>
      </c>
      <c r="L948" s="40">
        <v>0</v>
      </c>
      <c r="M948" s="40">
        <v>0.16</v>
      </c>
      <c r="N948" s="40">
        <f t="shared" si="79"/>
        <v>0.28600000000000003</v>
      </c>
      <c r="O948" s="40">
        <f t="shared" si="80"/>
        <v>978.26929200000006</v>
      </c>
      <c r="P948" s="36">
        <f t="shared" si="81"/>
        <v>2442.252708</v>
      </c>
    </row>
    <row r="949" spans="1:16" x14ac:dyDescent="0.25">
      <c r="A949" s="4" t="s">
        <v>763</v>
      </c>
      <c r="B949" s="1">
        <v>32876</v>
      </c>
      <c r="C949" s="5" t="s">
        <v>3</v>
      </c>
      <c r="D949" s="6">
        <v>8.8230000000000004</v>
      </c>
      <c r="E949" s="47">
        <v>785.56</v>
      </c>
      <c r="F949" s="46">
        <v>79.965000000000003</v>
      </c>
      <c r="G949" s="40">
        <f>F949*D949</f>
        <v>705.53119500000003</v>
      </c>
      <c r="H949" s="50" t="s">
        <v>995</v>
      </c>
      <c r="J949" s="40" t="s">
        <v>1208</v>
      </c>
      <c r="K949" s="40">
        <v>0.15</v>
      </c>
      <c r="L949" s="40">
        <v>0</v>
      </c>
      <c r="M949" s="40">
        <v>0.16</v>
      </c>
      <c r="N949" s="40">
        <f t="shared" si="79"/>
        <v>0.28600000000000003</v>
      </c>
      <c r="O949" s="40">
        <f t="shared" si="80"/>
        <v>201.78192177000003</v>
      </c>
      <c r="P949" s="36">
        <f t="shared" si="81"/>
        <v>503.74927322999997</v>
      </c>
    </row>
    <row r="950" spans="1:16" x14ac:dyDescent="0.25">
      <c r="A950" s="4" t="s">
        <v>764</v>
      </c>
      <c r="B950" s="1">
        <v>33796</v>
      </c>
      <c r="C950" s="5" t="s">
        <v>3</v>
      </c>
      <c r="D950" s="6">
        <v>0.51</v>
      </c>
      <c r="E950" s="47">
        <v>3141.27</v>
      </c>
      <c r="F950" s="46"/>
      <c r="G950" s="40" t="s">
        <v>954</v>
      </c>
      <c r="P950" s="36">
        <f>E950</f>
        <v>3141.27</v>
      </c>
    </row>
    <row r="951" spans="1:16" x14ac:dyDescent="0.25">
      <c r="A951" s="4" t="s">
        <v>596</v>
      </c>
      <c r="B951" s="1">
        <v>33797</v>
      </c>
      <c r="C951" s="5" t="s">
        <v>3</v>
      </c>
      <c r="D951" s="6">
        <v>81.650000000000006</v>
      </c>
      <c r="E951" s="47"/>
      <c r="F951" s="46"/>
      <c r="G951" s="40" t="s">
        <v>954</v>
      </c>
      <c r="P951" s="36">
        <f>D951*10</f>
        <v>816.5</v>
      </c>
    </row>
    <row r="952" spans="1:16" x14ac:dyDescent="0.25">
      <c r="A952" s="4" t="s">
        <v>765</v>
      </c>
      <c r="B952" s="1">
        <v>33799</v>
      </c>
      <c r="C952" s="5" t="s">
        <v>3</v>
      </c>
      <c r="D952" s="6">
        <v>120.56</v>
      </c>
      <c r="E952" s="47">
        <v>95287.45</v>
      </c>
      <c r="F952" s="46"/>
      <c r="G952" s="40" t="s">
        <v>954</v>
      </c>
      <c r="P952" s="36">
        <f>E952</f>
        <v>95287.45</v>
      </c>
    </row>
    <row r="953" spans="1:16" x14ac:dyDescent="0.25">
      <c r="A953" s="4" t="s">
        <v>766</v>
      </c>
      <c r="B953" s="1">
        <v>34133</v>
      </c>
      <c r="C953" s="5" t="s">
        <v>3</v>
      </c>
      <c r="D953" s="6">
        <v>13.798</v>
      </c>
      <c r="E953" s="47">
        <v>282.95999999999998</v>
      </c>
      <c r="F953" s="46"/>
      <c r="G953" s="40" t="s">
        <v>954</v>
      </c>
      <c r="P953" s="36">
        <f>E953</f>
        <v>282.95999999999998</v>
      </c>
    </row>
    <row r="954" spans="1:16" x14ac:dyDescent="0.25">
      <c r="A954" s="4" t="s">
        <v>767</v>
      </c>
      <c r="B954" s="1">
        <v>11605</v>
      </c>
      <c r="C954" s="5" t="s">
        <v>3</v>
      </c>
      <c r="D954" s="6">
        <v>3</v>
      </c>
      <c r="E954" s="47">
        <v>2646.61</v>
      </c>
      <c r="F954" s="46">
        <v>770.596</v>
      </c>
      <c r="G954" s="40">
        <f>F954*D954</f>
        <v>2311.788</v>
      </c>
      <c r="H954" s="50" t="s">
        <v>1245</v>
      </c>
      <c r="J954" s="40" t="s">
        <v>1239</v>
      </c>
      <c r="K954" s="40">
        <v>0.15</v>
      </c>
      <c r="L954" s="40">
        <v>0</v>
      </c>
      <c r="M954" s="40">
        <v>0.16</v>
      </c>
      <c r="N954" s="40">
        <f t="shared" si="79"/>
        <v>0.28600000000000003</v>
      </c>
      <c r="O954" s="40">
        <f t="shared" si="80"/>
        <v>661.17136800000003</v>
      </c>
      <c r="P954" s="36">
        <f t="shared" si="81"/>
        <v>1650.616632</v>
      </c>
    </row>
    <row r="955" spans="1:16" x14ac:dyDescent="0.25">
      <c r="A955" s="4" t="s">
        <v>768</v>
      </c>
      <c r="B955" s="1">
        <v>58213</v>
      </c>
      <c r="C955" s="5" t="s">
        <v>3</v>
      </c>
      <c r="D955" s="6">
        <v>7.8049999999999997</v>
      </c>
      <c r="E955" s="47">
        <v>6885.6</v>
      </c>
      <c r="F955" s="46">
        <v>686.81399999999996</v>
      </c>
      <c r="G955" s="40">
        <f>F955*D955</f>
        <v>5360.5832699999992</v>
      </c>
      <c r="H955" s="50" t="s">
        <v>1248</v>
      </c>
      <c r="J955" s="40" t="s">
        <v>1239</v>
      </c>
      <c r="K955" s="40">
        <v>0.15</v>
      </c>
      <c r="L955" s="40">
        <v>0</v>
      </c>
      <c r="M955" s="40">
        <v>0.16</v>
      </c>
      <c r="N955" s="40">
        <f t="shared" si="79"/>
        <v>0.28600000000000003</v>
      </c>
      <c r="O955" s="40">
        <f t="shared" si="80"/>
        <v>1533.12681522</v>
      </c>
      <c r="P955" s="36">
        <f t="shared" si="81"/>
        <v>3827.4564547799991</v>
      </c>
    </row>
    <row r="956" spans="1:16" x14ac:dyDescent="0.25">
      <c r="A956" s="4" t="s">
        <v>769</v>
      </c>
      <c r="B956" s="1">
        <v>26427</v>
      </c>
      <c r="C956" s="5" t="s">
        <v>3</v>
      </c>
      <c r="D956" s="6">
        <v>3.4</v>
      </c>
      <c r="E956" s="47">
        <v>2999.49</v>
      </c>
      <c r="F956" s="46">
        <v>550</v>
      </c>
      <c r="G956" s="40">
        <f>F956*D956</f>
        <v>1870</v>
      </c>
      <c r="H956" s="50" t="s">
        <v>1246</v>
      </c>
      <c r="J956" s="40" t="s">
        <v>1239</v>
      </c>
      <c r="K956" s="40">
        <v>0.15</v>
      </c>
      <c r="L956" s="40">
        <v>0</v>
      </c>
      <c r="M956" s="40">
        <v>0.16</v>
      </c>
      <c r="N956" s="40">
        <f t="shared" si="79"/>
        <v>0.28600000000000003</v>
      </c>
      <c r="O956" s="40">
        <f t="shared" si="80"/>
        <v>534.82000000000005</v>
      </c>
      <c r="P956" s="36">
        <f t="shared" si="81"/>
        <v>1335.1799999999998</v>
      </c>
    </row>
    <row r="957" spans="1:16" x14ac:dyDescent="0.25">
      <c r="A957" s="4" t="s">
        <v>403</v>
      </c>
      <c r="B957" s="1">
        <v>12231</v>
      </c>
      <c r="C957" s="5" t="s">
        <v>3</v>
      </c>
      <c r="D957" s="6">
        <v>15.156000000000001</v>
      </c>
      <c r="E957" s="47">
        <v>731.84</v>
      </c>
      <c r="F957" s="46">
        <v>59.463000000000001</v>
      </c>
      <c r="G957" s="40">
        <f>F957*D957</f>
        <v>901.221228</v>
      </c>
      <c r="H957" s="50" t="s">
        <v>1043</v>
      </c>
      <c r="J957" s="40" t="s">
        <v>1212</v>
      </c>
      <c r="K957" s="40">
        <v>0.15</v>
      </c>
      <c r="L957" s="40">
        <v>0</v>
      </c>
      <c r="M957" s="40">
        <v>0.16</v>
      </c>
      <c r="N957" s="40">
        <f t="shared" si="79"/>
        <v>0.28600000000000003</v>
      </c>
      <c r="O957" s="40">
        <f t="shared" si="80"/>
        <v>257.74927120800004</v>
      </c>
      <c r="P957" s="36">
        <f t="shared" si="81"/>
        <v>643.4719567919999</v>
      </c>
    </row>
    <row r="958" spans="1:16" x14ac:dyDescent="0.25">
      <c r="A958" s="4" t="s">
        <v>651</v>
      </c>
      <c r="B958" s="1">
        <v>26493</v>
      </c>
      <c r="C958" s="5" t="s">
        <v>3</v>
      </c>
      <c r="D958" s="6">
        <v>17.451000000000001</v>
      </c>
      <c r="E958" s="47">
        <v>754.24</v>
      </c>
      <c r="F958" s="46">
        <v>63.9</v>
      </c>
      <c r="G958" s="40">
        <f>F958*D958</f>
        <v>1115.1188999999999</v>
      </c>
      <c r="H958" s="50" t="s">
        <v>1045</v>
      </c>
      <c r="J958" s="40" t="s">
        <v>1212</v>
      </c>
      <c r="K958" s="40">
        <v>0.15</v>
      </c>
      <c r="L958" s="40">
        <v>0</v>
      </c>
      <c r="M958" s="40">
        <v>0.16</v>
      </c>
      <c r="N958" s="40">
        <f t="shared" si="79"/>
        <v>0.28600000000000003</v>
      </c>
      <c r="O958" s="40">
        <f t="shared" si="80"/>
        <v>318.9240054</v>
      </c>
      <c r="P958" s="36">
        <f t="shared" si="81"/>
        <v>796.1948946</v>
      </c>
    </row>
    <row r="959" spans="1:16" x14ac:dyDescent="0.25">
      <c r="A959" s="4" t="s">
        <v>705</v>
      </c>
      <c r="B959" s="1">
        <v>32769</v>
      </c>
      <c r="C959" s="5" t="s">
        <v>3</v>
      </c>
      <c r="D959" s="6">
        <v>37.588999999999999</v>
      </c>
      <c r="E959" s="47">
        <v>1849.1</v>
      </c>
      <c r="F959" s="46">
        <v>61.844000000000001</v>
      </c>
      <c r="G959" s="40">
        <f>D959*F959</f>
        <v>2324.6541160000002</v>
      </c>
      <c r="H959" s="50" t="s">
        <v>1047</v>
      </c>
      <c r="J959" s="40" t="s">
        <v>1212</v>
      </c>
      <c r="K959" s="40">
        <v>0.15</v>
      </c>
      <c r="L959" s="40">
        <v>0</v>
      </c>
      <c r="M959" s="40">
        <v>0.16</v>
      </c>
      <c r="N959" s="40">
        <f t="shared" si="79"/>
        <v>0.28600000000000003</v>
      </c>
      <c r="O959" s="40">
        <f t="shared" si="80"/>
        <v>664.8510771760001</v>
      </c>
      <c r="P959" s="36">
        <f t="shared" si="81"/>
        <v>1659.8030388239999</v>
      </c>
    </row>
    <row r="960" spans="1:16" x14ac:dyDescent="0.25">
      <c r="A960" s="4" t="s">
        <v>770</v>
      </c>
      <c r="B960" s="1">
        <v>27066</v>
      </c>
      <c r="C960" s="5" t="s">
        <v>3</v>
      </c>
      <c r="D960" s="6">
        <v>104.26600000000001</v>
      </c>
      <c r="E960" s="47">
        <v>4506.41</v>
      </c>
      <c r="F960" s="46">
        <v>62.4</v>
      </c>
      <c r="G960" s="40">
        <f t="shared" ref="G960:G965" si="84">F960*D960</f>
        <v>6506.1984000000002</v>
      </c>
      <c r="H960" s="50" t="s">
        <v>1048</v>
      </c>
      <c r="J960" s="40" t="s">
        <v>1212</v>
      </c>
      <c r="K960" s="40">
        <v>0.15</v>
      </c>
      <c r="L960" s="40">
        <v>0</v>
      </c>
      <c r="M960" s="40">
        <v>0.16</v>
      </c>
      <c r="N960" s="40">
        <f t="shared" si="79"/>
        <v>0.28600000000000003</v>
      </c>
      <c r="O960" s="40">
        <f t="shared" si="80"/>
        <v>1860.7727424000002</v>
      </c>
      <c r="P960" s="36">
        <f t="shared" si="81"/>
        <v>4645.4256575999998</v>
      </c>
    </row>
    <row r="961" spans="1:16" x14ac:dyDescent="0.25">
      <c r="A961" s="4" t="s">
        <v>771</v>
      </c>
      <c r="B961" s="1">
        <v>12235</v>
      </c>
      <c r="C961" s="5" t="s">
        <v>3</v>
      </c>
      <c r="D961" s="6">
        <v>6.1379999999999999</v>
      </c>
      <c r="E961" s="47">
        <v>333.4</v>
      </c>
      <c r="F961" s="46">
        <v>61.9</v>
      </c>
      <c r="G961" s="40">
        <f t="shared" si="84"/>
        <v>379.94219999999996</v>
      </c>
      <c r="H961" s="50" t="s">
        <v>1051</v>
      </c>
      <c r="J961" s="40" t="s">
        <v>1212</v>
      </c>
      <c r="K961" s="40">
        <v>0.15</v>
      </c>
      <c r="L961" s="40">
        <v>0</v>
      </c>
      <c r="M961" s="40">
        <v>0.16</v>
      </c>
      <c r="N961" s="40">
        <f t="shared" si="79"/>
        <v>0.28600000000000003</v>
      </c>
      <c r="O961" s="40">
        <f t="shared" si="80"/>
        <v>108.66346919999999</v>
      </c>
      <c r="P961" s="36">
        <f t="shared" si="81"/>
        <v>271.27873079999995</v>
      </c>
    </row>
    <row r="962" spans="1:16" x14ac:dyDescent="0.25">
      <c r="A962" s="4" t="s">
        <v>616</v>
      </c>
      <c r="B962" s="1">
        <v>11634</v>
      </c>
      <c r="C962" s="5" t="s">
        <v>3</v>
      </c>
      <c r="D962" s="6">
        <v>42.628999999999998</v>
      </c>
      <c r="E962" s="47">
        <v>19594.89</v>
      </c>
      <c r="F962" s="46">
        <v>774.49300000000005</v>
      </c>
      <c r="G962" s="40">
        <f t="shared" si="84"/>
        <v>33015.862096999997</v>
      </c>
      <c r="H962" s="50" t="s">
        <v>1273</v>
      </c>
      <c r="J962" s="40" t="s">
        <v>1268</v>
      </c>
      <c r="K962" s="40">
        <v>0.15</v>
      </c>
      <c r="L962" s="40">
        <v>0</v>
      </c>
      <c r="M962" s="40">
        <v>0.16</v>
      </c>
      <c r="N962" s="40">
        <f t="shared" si="79"/>
        <v>0.28600000000000003</v>
      </c>
      <c r="O962" s="40">
        <f t="shared" si="80"/>
        <v>9442.5365597420005</v>
      </c>
      <c r="P962" s="36">
        <f t="shared" si="81"/>
        <v>23573.325537257995</v>
      </c>
    </row>
    <row r="963" spans="1:16" x14ac:dyDescent="0.25">
      <c r="A963" s="4" t="s">
        <v>772</v>
      </c>
      <c r="B963" s="1">
        <v>15654</v>
      </c>
      <c r="C963" s="5" t="s">
        <v>3</v>
      </c>
      <c r="D963" s="6">
        <v>4.2990000000000004</v>
      </c>
      <c r="E963" s="47">
        <v>1049.25</v>
      </c>
      <c r="F963" s="46">
        <v>460.79899999999998</v>
      </c>
      <c r="G963" s="40">
        <f t="shared" si="84"/>
        <v>1980.974901</v>
      </c>
      <c r="H963" s="50" t="s">
        <v>1204</v>
      </c>
      <c r="J963" s="40" t="s">
        <v>1203</v>
      </c>
      <c r="K963" s="40">
        <v>0.15</v>
      </c>
      <c r="L963" s="40">
        <v>0</v>
      </c>
      <c r="M963" s="40">
        <v>0.16</v>
      </c>
      <c r="N963" s="40">
        <f t="shared" si="79"/>
        <v>0.28600000000000003</v>
      </c>
      <c r="O963" s="40">
        <f t="shared" si="80"/>
        <v>566.5588216860001</v>
      </c>
      <c r="P963" s="36">
        <f t="shared" si="81"/>
        <v>1414.4160793139999</v>
      </c>
    </row>
    <row r="964" spans="1:16" x14ac:dyDescent="0.25">
      <c r="A964" s="4" t="s">
        <v>621</v>
      </c>
      <c r="B964" s="1">
        <v>23686</v>
      </c>
      <c r="C964" s="5" t="s">
        <v>3</v>
      </c>
      <c r="D964" s="6">
        <v>0.22</v>
      </c>
      <c r="E964" s="47">
        <v>45.82</v>
      </c>
      <c r="F964" s="46">
        <v>243.33799999999999</v>
      </c>
      <c r="G964" s="40">
        <f t="shared" si="84"/>
        <v>53.53436</v>
      </c>
      <c r="H964" s="50" t="s">
        <v>1291</v>
      </c>
      <c r="K964" s="40">
        <v>0.15</v>
      </c>
      <c r="L964" s="40">
        <v>0</v>
      </c>
      <c r="M964" s="40">
        <v>0.16</v>
      </c>
      <c r="N964" s="40">
        <f t="shared" ref="N964:N1022" si="85">1-((1-K964)*(1-L964)*(1-M964))</f>
        <v>0.28600000000000003</v>
      </c>
      <c r="O964" s="40">
        <f t="shared" ref="O964:O1022" si="86">G964*N964</f>
        <v>15.310826960000002</v>
      </c>
      <c r="P964" s="36">
        <f t="shared" si="81"/>
        <v>38.22353304</v>
      </c>
    </row>
    <row r="965" spans="1:16" x14ac:dyDescent="0.25">
      <c r="A965" s="4" t="s">
        <v>733</v>
      </c>
      <c r="B965" s="1">
        <v>33186</v>
      </c>
      <c r="C965" s="5" t="s">
        <v>3</v>
      </c>
      <c r="D965" s="6">
        <v>8.3550000000000004</v>
      </c>
      <c r="E965" s="47">
        <v>1559.52</v>
      </c>
      <c r="F965" s="46">
        <v>170</v>
      </c>
      <c r="G965" s="40">
        <f t="shared" si="84"/>
        <v>1420.3500000000001</v>
      </c>
      <c r="H965" s="50" t="s">
        <v>1290</v>
      </c>
      <c r="K965" s="40">
        <v>0.15</v>
      </c>
      <c r="L965" s="40">
        <v>0</v>
      </c>
      <c r="M965" s="40">
        <v>0.16</v>
      </c>
      <c r="N965" s="40">
        <f t="shared" si="85"/>
        <v>0.28600000000000003</v>
      </c>
      <c r="O965" s="40">
        <f t="shared" si="86"/>
        <v>406.22010000000006</v>
      </c>
      <c r="P965" s="36">
        <f t="shared" ref="P965:P1022" si="87">G965-O965</f>
        <v>1014.1299000000001</v>
      </c>
    </row>
    <row r="966" spans="1:16" ht="22.5" x14ac:dyDescent="0.25">
      <c r="A966" s="4" t="s">
        <v>773</v>
      </c>
      <c r="B966" s="1">
        <v>49033</v>
      </c>
      <c r="C966" s="5" t="s">
        <v>3</v>
      </c>
      <c r="D966" s="6">
        <v>0.82799999999999996</v>
      </c>
      <c r="E966" s="47">
        <v>3423.7</v>
      </c>
      <c r="F966" s="46"/>
      <c r="G966" s="40" t="s">
        <v>954</v>
      </c>
      <c r="P966" s="36">
        <f>E966</f>
        <v>3423.7</v>
      </c>
    </row>
    <row r="967" spans="1:16" x14ac:dyDescent="0.25">
      <c r="A967" s="4" t="s">
        <v>673</v>
      </c>
      <c r="B967" s="1">
        <v>23773</v>
      </c>
      <c r="C967" s="5" t="s">
        <v>3</v>
      </c>
      <c r="D967" s="6">
        <v>60</v>
      </c>
      <c r="E967" s="47">
        <v>24288.6</v>
      </c>
      <c r="F967" s="48">
        <v>899</v>
      </c>
      <c r="G967" s="49">
        <f>D967*F967</f>
        <v>53940</v>
      </c>
      <c r="H967" s="50" t="s">
        <v>896</v>
      </c>
      <c r="J967" s="40" t="s">
        <v>1252</v>
      </c>
      <c r="K967" s="40">
        <v>0.15</v>
      </c>
      <c r="L967" s="40">
        <v>0</v>
      </c>
      <c r="M967" s="40">
        <v>0.16</v>
      </c>
      <c r="N967" s="40">
        <f t="shared" si="85"/>
        <v>0.28600000000000003</v>
      </c>
      <c r="O967" s="40">
        <f t="shared" si="86"/>
        <v>15426.840000000002</v>
      </c>
      <c r="P967" s="36">
        <f t="shared" si="87"/>
        <v>38513.159999999996</v>
      </c>
    </row>
    <row r="968" spans="1:16" x14ac:dyDescent="0.25">
      <c r="A968" s="4" t="s">
        <v>625</v>
      </c>
      <c r="B968" s="1">
        <v>27463</v>
      </c>
      <c r="C968" s="5" t="s">
        <v>3</v>
      </c>
      <c r="D968" s="6">
        <v>5</v>
      </c>
      <c r="E968" s="47">
        <v>14435.77</v>
      </c>
      <c r="F968" s="46"/>
      <c r="G968" s="40" t="s">
        <v>954</v>
      </c>
      <c r="P968" s="36">
        <f>E968</f>
        <v>14435.77</v>
      </c>
    </row>
    <row r="969" spans="1:16" x14ac:dyDescent="0.25">
      <c r="A969" s="4" t="s">
        <v>115</v>
      </c>
      <c r="B969" s="1">
        <v>24427</v>
      </c>
      <c r="C969" s="5" t="s">
        <v>3</v>
      </c>
      <c r="D969" s="6">
        <v>11.612</v>
      </c>
      <c r="E969" s="47">
        <v>1325.62</v>
      </c>
      <c r="F969" s="46">
        <v>160.4</v>
      </c>
      <c r="G969" s="40">
        <f>F969*D969</f>
        <v>1862.5648000000001</v>
      </c>
      <c r="H969" s="50" t="s">
        <v>1073</v>
      </c>
      <c r="J969" s="40" t="s">
        <v>1069</v>
      </c>
      <c r="K969" s="40">
        <v>0.15</v>
      </c>
      <c r="L969" s="40">
        <v>0</v>
      </c>
      <c r="M969" s="40">
        <v>0.16</v>
      </c>
      <c r="N969" s="40">
        <f t="shared" si="85"/>
        <v>0.28600000000000003</v>
      </c>
      <c r="O969" s="40">
        <f t="shared" si="86"/>
        <v>532.69353280000007</v>
      </c>
      <c r="P969" s="36">
        <f t="shared" si="87"/>
        <v>1329.8712672000001</v>
      </c>
    </row>
    <row r="970" spans="1:16" x14ac:dyDescent="0.25">
      <c r="A970" s="4" t="s">
        <v>774</v>
      </c>
      <c r="B970" s="1">
        <v>63785</v>
      </c>
      <c r="C970" s="5" t="s">
        <v>3</v>
      </c>
      <c r="D970" s="6">
        <v>2.1110000000000002</v>
      </c>
      <c r="E970" s="47">
        <v>1862.33</v>
      </c>
      <c r="F970" s="46">
        <v>770.596</v>
      </c>
      <c r="G970" s="40">
        <f>F970*D970</f>
        <v>1626.7281560000001</v>
      </c>
      <c r="H970" s="50" t="s">
        <v>1247</v>
      </c>
      <c r="J970" s="40" t="s">
        <v>1239</v>
      </c>
      <c r="K970" s="40">
        <v>0.15</v>
      </c>
      <c r="L970" s="40">
        <v>0</v>
      </c>
      <c r="M970" s="40">
        <v>0.16</v>
      </c>
      <c r="N970" s="40">
        <f t="shared" si="85"/>
        <v>0.28600000000000003</v>
      </c>
      <c r="O970" s="40">
        <f t="shared" si="86"/>
        <v>465.2442526160001</v>
      </c>
      <c r="P970" s="36">
        <f t="shared" si="87"/>
        <v>1161.4839033840001</v>
      </c>
    </row>
    <row r="971" spans="1:16" x14ac:dyDescent="0.25">
      <c r="A971" s="4" t="s">
        <v>702</v>
      </c>
      <c r="B971" s="1">
        <v>27067</v>
      </c>
      <c r="C971" s="5" t="s">
        <v>3</v>
      </c>
      <c r="D971" s="6">
        <v>2</v>
      </c>
      <c r="E971" s="47">
        <v>120.49</v>
      </c>
      <c r="F971" s="46">
        <v>74.099999999999994</v>
      </c>
      <c r="G971" s="40">
        <f>F971*D971</f>
        <v>148.19999999999999</v>
      </c>
      <c r="H971" s="50" t="s">
        <v>1042</v>
      </c>
      <c r="J971" s="40" t="s">
        <v>1212</v>
      </c>
      <c r="K971" s="40">
        <v>0.15</v>
      </c>
      <c r="L971" s="40">
        <v>0</v>
      </c>
      <c r="M971" s="40">
        <v>0.16</v>
      </c>
      <c r="N971" s="40">
        <f t="shared" si="85"/>
        <v>0.28600000000000003</v>
      </c>
      <c r="O971" s="40">
        <f t="shared" si="86"/>
        <v>42.385200000000005</v>
      </c>
      <c r="P971" s="36">
        <f t="shared" si="87"/>
        <v>105.81479999999999</v>
      </c>
    </row>
    <row r="972" spans="1:16" x14ac:dyDescent="0.25">
      <c r="A972" s="4" t="s">
        <v>775</v>
      </c>
      <c r="B972" s="1">
        <v>29742</v>
      </c>
      <c r="C972" s="5" t="s">
        <v>3</v>
      </c>
      <c r="D972" s="6">
        <v>80.614000000000004</v>
      </c>
      <c r="E972" s="47">
        <v>38213.08</v>
      </c>
      <c r="F972" s="46">
        <v>390</v>
      </c>
      <c r="G972" s="40">
        <f>D972*E972</f>
        <v>3080509.2311200001</v>
      </c>
      <c r="H972" s="50" t="s">
        <v>1100</v>
      </c>
      <c r="J972" s="40" t="s">
        <v>1098</v>
      </c>
      <c r="K972" s="40">
        <v>0.15</v>
      </c>
      <c r="L972" s="40">
        <v>0</v>
      </c>
      <c r="M972" s="40">
        <v>0.16</v>
      </c>
      <c r="N972" s="40">
        <f t="shared" si="85"/>
        <v>0.28600000000000003</v>
      </c>
      <c r="O972" s="40">
        <f t="shared" si="86"/>
        <v>881025.6401003201</v>
      </c>
      <c r="P972" s="36">
        <f t="shared" si="87"/>
        <v>2199483.5910196798</v>
      </c>
    </row>
    <row r="973" spans="1:16" x14ac:dyDescent="0.25">
      <c r="A973" s="4" t="s">
        <v>776</v>
      </c>
      <c r="B973" s="1">
        <v>59501</v>
      </c>
      <c r="C973" s="5" t="s">
        <v>3</v>
      </c>
      <c r="D973" s="6">
        <v>42</v>
      </c>
      <c r="E973" s="47">
        <v>37737</v>
      </c>
      <c r="F973" s="46">
        <v>534.82399999999996</v>
      </c>
      <c r="G973" s="40">
        <f>D973*E973</f>
        <v>1584954</v>
      </c>
      <c r="H973" s="50" t="s">
        <v>1123</v>
      </c>
      <c r="J973" s="40" t="s">
        <v>1098</v>
      </c>
      <c r="K973" s="40">
        <v>0.15</v>
      </c>
      <c r="L973" s="40">
        <v>0</v>
      </c>
      <c r="M973" s="40">
        <v>0.16</v>
      </c>
      <c r="N973" s="40">
        <f t="shared" si="85"/>
        <v>0.28600000000000003</v>
      </c>
      <c r="O973" s="40">
        <f t="shared" si="86"/>
        <v>453296.84400000004</v>
      </c>
      <c r="P973" s="36">
        <f t="shared" si="87"/>
        <v>1131657.156</v>
      </c>
    </row>
    <row r="974" spans="1:16" x14ac:dyDescent="0.25">
      <c r="A974" s="4" t="s">
        <v>777</v>
      </c>
      <c r="B974" s="1">
        <v>9046</v>
      </c>
      <c r="C974" s="5" t="s">
        <v>3</v>
      </c>
      <c r="D974" s="6">
        <v>182.04400000000001</v>
      </c>
      <c r="E974" s="47">
        <v>77337.850000000006</v>
      </c>
      <c r="F974" s="46">
        <v>390</v>
      </c>
      <c r="G974" s="40">
        <f>F974*D974</f>
        <v>70997.16</v>
      </c>
      <c r="H974" s="50" t="s">
        <v>1106</v>
      </c>
      <c r="J974" s="40" t="s">
        <v>1098</v>
      </c>
      <c r="K974" s="40">
        <v>0.15</v>
      </c>
      <c r="L974" s="40">
        <v>0</v>
      </c>
      <c r="M974" s="40">
        <v>0.16</v>
      </c>
      <c r="N974" s="40">
        <f t="shared" si="85"/>
        <v>0.28600000000000003</v>
      </c>
      <c r="O974" s="40">
        <f t="shared" si="86"/>
        <v>20305.187760000004</v>
      </c>
      <c r="P974" s="36">
        <f t="shared" si="87"/>
        <v>50691.972240000003</v>
      </c>
    </row>
    <row r="975" spans="1:16" x14ac:dyDescent="0.25">
      <c r="A975" s="4" t="s">
        <v>716</v>
      </c>
      <c r="B975" s="1">
        <v>27560</v>
      </c>
      <c r="C975" s="5" t="s">
        <v>3</v>
      </c>
      <c r="D975" s="6">
        <v>5.226</v>
      </c>
      <c r="E975" s="47">
        <v>2015.11</v>
      </c>
      <c r="F975" s="46">
        <v>390</v>
      </c>
      <c r="G975" s="40">
        <f>F975*D975</f>
        <v>2038.14</v>
      </c>
      <c r="H975" s="50" t="s">
        <v>1111</v>
      </c>
      <c r="J975" s="40" t="s">
        <v>1098</v>
      </c>
      <c r="K975" s="40">
        <v>0.15</v>
      </c>
      <c r="L975" s="40">
        <v>0</v>
      </c>
      <c r="M975" s="40">
        <v>0.16</v>
      </c>
      <c r="N975" s="40">
        <f t="shared" si="85"/>
        <v>0.28600000000000003</v>
      </c>
      <c r="O975" s="40">
        <f t="shared" si="86"/>
        <v>582.90804000000014</v>
      </c>
      <c r="P975" s="36">
        <f t="shared" si="87"/>
        <v>1455.2319600000001</v>
      </c>
    </row>
    <row r="976" spans="1:16" x14ac:dyDescent="0.25">
      <c r="A976" s="4" t="s">
        <v>669</v>
      </c>
      <c r="B976" s="1">
        <v>44660</v>
      </c>
      <c r="C976" s="5" t="s">
        <v>3</v>
      </c>
      <c r="D976" s="6">
        <v>90</v>
      </c>
      <c r="E976" s="47">
        <v>46838.95</v>
      </c>
      <c r="F976" s="48">
        <v>899</v>
      </c>
      <c r="G976" s="49">
        <f>D976*F976</f>
        <v>80910</v>
      </c>
      <c r="H976" s="50" t="s">
        <v>896</v>
      </c>
      <c r="J976" s="40" t="s">
        <v>1252</v>
      </c>
      <c r="K976" s="40">
        <v>0.15</v>
      </c>
      <c r="L976" s="40">
        <v>0</v>
      </c>
      <c r="M976" s="40">
        <v>0.16</v>
      </c>
      <c r="N976" s="40">
        <f t="shared" si="85"/>
        <v>0.28600000000000003</v>
      </c>
      <c r="O976" s="40">
        <f t="shared" si="86"/>
        <v>23140.260000000002</v>
      </c>
      <c r="P976" s="36">
        <f t="shared" si="87"/>
        <v>57769.74</v>
      </c>
    </row>
    <row r="977" spans="1:16" x14ac:dyDescent="0.25">
      <c r="A977" s="4" t="s">
        <v>742</v>
      </c>
      <c r="B977" s="1">
        <v>24103</v>
      </c>
      <c r="C977" s="5" t="s">
        <v>3</v>
      </c>
      <c r="D977" s="6">
        <v>1</v>
      </c>
      <c r="E977" s="47">
        <v>137.76</v>
      </c>
      <c r="F977" s="46">
        <v>283.55</v>
      </c>
      <c r="G977" s="40">
        <f>155000/1000*D977</f>
        <v>155</v>
      </c>
      <c r="H977" s="50" t="s">
        <v>1065</v>
      </c>
      <c r="J977" s="40" t="s">
        <v>1069</v>
      </c>
      <c r="K977" s="40">
        <v>0.15</v>
      </c>
      <c r="L977" s="40">
        <v>0</v>
      </c>
      <c r="M977" s="40">
        <v>0.16</v>
      </c>
      <c r="N977" s="40">
        <f t="shared" si="85"/>
        <v>0.28600000000000003</v>
      </c>
      <c r="O977" s="40">
        <f t="shared" si="86"/>
        <v>44.330000000000005</v>
      </c>
      <c r="P977" s="36">
        <f t="shared" si="87"/>
        <v>110.66999999999999</v>
      </c>
    </row>
    <row r="978" spans="1:16" x14ac:dyDescent="0.25">
      <c r="A978" s="4" t="s">
        <v>635</v>
      </c>
      <c r="B978" s="1">
        <v>23396</v>
      </c>
      <c r="C978" s="5" t="s">
        <v>3</v>
      </c>
      <c r="D978" s="6">
        <v>132</v>
      </c>
      <c r="E978" s="47">
        <v>59651.69</v>
      </c>
      <c r="F978" s="48">
        <v>899</v>
      </c>
      <c r="G978" s="49">
        <f>D978*F978</f>
        <v>118668</v>
      </c>
      <c r="H978" s="50" t="s">
        <v>896</v>
      </c>
      <c r="J978" s="40" t="s">
        <v>1252</v>
      </c>
      <c r="K978" s="40">
        <v>0.15</v>
      </c>
      <c r="L978" s="40">
        <v>0</v>
      </c>
      <c r="M978" s="40">
        <v>0.16</v>
      </c>
      <c r="N978" s="40">
        <f t="shared" si="85"/>
        <v>0.28600000000000003</v>
      </c>
      <c r="O978" s="40">
        <f t="shared" si="86"/>
        <v>33939.048000000003</v>
      </c>
      <c r="P978" s="36">
        <f t="shared" si="87"/>
        <v>84728.95199999999</v>
      </c>
    </row>
    <row r="979" spans="1:16" x14ac:dyDescent="0.25">
      <c r="A979" s="4" t="s">
        <v>43</v>
      </c>
      <c r="B979" s="1">
        <v>44659</v>
      </c>
      <c r="C979" s="5" t="s">
        <v>3</v>
      </c>
      <c r="D979" s="6">
        <v>75.582999999999998</v>
      </c>
      <c r="E979" s="47">
        <v>35561.51</v>
      </c>
      <c r="F979" s="48">
        <v>899</v>
      </c>
      <c r="G979" s="49">
        <f>D979*F979</f>
        <v>67949.116999999998</v>
      </c>
      <c r="H979" s="50" t="s">
        <v>896</v>
      </c>
      <c r="J979" s="40" t="s">
        <v>1252</v>
      </c>
      <c r="K979" s="40">
        <v>0.15</v>
      </c>
      <c r="L979" s="40">
        <v>0</v>
      </c>
      <c r="M979" s="40">
        <v>0.16</v>
      </c>
      <c r="N979" s="40">
        <f t="shared" si="85"/>
        <v>0.28600000000000003</v>
      </c>
      <c r="O979" s="40">
        <f t="shared" si="86"/>
        <v>19433.447462</v>
      </c>
      <c r="P979" s="36">
        <f t="shared" si="87"/>
        <v>48515.669538000002</v>
      </c>
    </row>
    <row r="980" spans="1:16" x14ac:dyDescent="0.25">
      <c r="A980" s="4" t="s">
        <v>761</v>
      </c>
      <c r="B980" s="1">
        <v>13536</v>
      </c>
      <c r="C980" s="5" t="s">
        <v>3</v>
      </c>
      <c r="D980" s="6">
        <v>5</v>
      </c>
      <c r="E980" s="47">
        <v>518.61</v>
      </c>
      <c r="F980" s="46">
        <v>126.19799999999999</v>
      </c>
      <c r="G980" s="40">
        <f>F980*D980</f>
        <v>630.99</v>
      </c>
      <c r="H980" s="50" t="s">
        <v>987</v>
      </c>
      <c r="J980" s="40" t="s">
        <v>1208</v>
      </c>
      <c r="K980" s="40">
        <v>0.15</v>
      </c>
      <c r="L980" s="40">
        <v>0</v>
      </c>
      <c r="M980" s="40">
        <v>0.16</v>
      </c>
      <c r="N980" s="40">
        <f t="shared" si="85"/>
        <v>0.28600000000000003</v>
      </c>
      <c r="O980" s="40">
        <f t="shared" si="86"/>
        <v>180.46314000000001</v>
      </c>
      <c r="P980" s="36">
        <f t="shared" si="87"/>
        <v>450.52686</v>
      </c>
    </row>
    <row r="981" spans="1:16" x14ac:dyDescent="0.25">
      <c r="A981" s="4" t="s">
        <v>403</v>
      </c>
      <c r="B981" s="1">
        <v>12231</v>
      </c>
      <c r="C981" s="5" t="s">
        <v>3</v>
      </c>
      <c r="D981" s="6">
        <v>21.504999999999999</v>
      </c>
      <c r="E981" s="47">
        <v>1031.3599999999999</v>
      </c>
      <c r="F981" s="46">
        <v>59.463000000000001</v>
      </c>
      <c r="G981" s="40">
        <f>F981*D981</f>
        <v>1278.7518149999999</v>
      </c>
      <c r="H981" s="50" t="s">
        <v>1043</v>
      </c>
      <c r="J981" s="40" t="s">
        <v>1212</v>
      </c>
      <c r="K981" s="40">
        <v>0.15</v>
      </c>
      <c r="L981" s="40">
        <v>0</v>
      </c>
      <c r="M981" s="40">
        <v>0.16</v>
      </c>
      <c r="N981" s="40">
        <f t="shared" si="85"/>
        <v>0.28600000000000003</v>
      </c>
      <c r="O981" s="40">
        <f t="shared" si="86"/>
        <v>365.72301908999998</v>
      </c>
      <c r="P981" s="36">
        <f t="shared" si="87"/>
        <v>913.02879590999987</v>
      </c>
    </row>
    <row r="982" spans="1:16" x14ac:dyDescent="0.25">
      <c r="A982" s="4" t="s">
        <v>651</v>
      </c>
      <c r="B982" s="1">
        <v>26493</v>
      </c>
      <c r="C982" s="5" t="s">
        <v>3</v>
      </c>
      <c r="D982" s="6">
        <v>8</v>
      </c>
      <c r="E982" s="47">
        <v>338.98</v>
      </c>
      <c r="F982" s="46">
        <v>63.9</v>
      </c>
      <c r="G982" s="40">
        <f>F982*D982</f>
        <v>511.2</v>
      </c>
      <c r="H982" s="50" t="s">
        <v>1045</v>
      </c>
      <c r="J982" s="40" t="s">
        <v>1212</v>
      </c>
      <c r="K982" s="40">
        <v>0.15</v>
      </c>
      <c r="L982" s="40">
        <v>0</v>
      </c>
      <c r="M982" s="40">
        <v>0.16</v>
      </c>
      <c r="N982" s="40">
        <f t="shared" si="85"/>
        <v>0.28600000000000003</v>
      </c>
      <c r="O982" s="40">
        <f t="shared" si="86"/>
        <v>146.20320000000001</v>
      </c>
      <c r="P982" s="36">
        <f t="shared" si="87"/>
        <v>364.99680000000001</v>
      </c>
    </row>
    <row r="983" spans="1:16" x14ac:dyDescent="0.25">
      <c r="A983" s="4" t="s">
        <v>704</v>
      </c>
      <c r="B983" s="1">
        <v>32767</v>
      </c>
      <c r="C983" s="5" t="s">
        <v>3</v>
      </c>
      <c r="D983" s="6">
        <v>81.783000000000001</v>
      </c>
      <c r="E983" s="47">
        <v>3845.93</v>
      </c>
      <c r="F983" s="46">
        <v>65.900000000000006</v>
      </c>
      <c r="G983" s="40">
        <f>F983*D983</f>
        <v>5389.4997000000003</v>
      </c>
      <c r="H983" s="50" t="s">
        <v>1046</v>
      </c>
      <c r="J983" s="40" t="s">
        <v>1212</v>
      </c>
      <c r="K983" s="40">
        <v>0.15</v>
      </c>
      <c r="L983" s="40">
        <v>0</v>
      </c>
      <c r="M983" s="40">
        <v>0.16</v>
      </c>
      <c r="N983" s="40">
        <f t="shared" si="85"/>
        <v>0.28600000000000003</v>
      </c>
      <c r="O983" s="40">
        <f t="shared" si="86"/>
        <v>1541.3969142000003</v>
      </c>
      <c r="P983" s="36">
        <f t="shared" si="87"/>
        <v>3848.1027857999998</v>
      </c>
    </row>
    <row r="984" spans="1:16" x14ac:dyDescent="0.25">
      <c r="A984" s="4" t="s">
        <v>705</v>
      </c>
      <c r="B984" s="1">
        <v>32769</v>
      </c>
      <c r="C984" s="5" t="s">
        <v>3</v>
      </c>
      <c r="D984" s="6">
        <v>51</v>
      </c>
      <c r="E984" s="47">
        <v>2204.9899999999998</v>
      </c>
      <c r="F984" s="46">
        <v>61.844000000000001</v>
      </c>
      <c r="G984" s="40">
        <f>D984*F984</f>
        <v>3154.0439999999999</v>
      </c>
      <c r="H984" s="50" t="s">
        <v>1047</v>
      </c>
      <c r="J984" s="40" t="s">
        <v>1212</v>
      </c>
      <c r="K984" s="40">
        <v>0.15</v>
      </c>
      <c r="L984" s="40">
        <v>0</v>
      </c>
      <c r="M984" s="40">
        <v>0.16</v>
      </c>
      <c r="N984" s="40">
        <f t="shared" si="85"/>
        <v>0.28600000000000003</v>
      </c>
      <c r="O984" s="40">
        <f t="shared" si="86"/>
        <v>902.05658400000004</v>
      </c>
      <c r="P984" s="36">
        <f t="shared" si="87"/>
        <v>2251.9874159999999</v>
      </c>
    </row>
    <row r="985" spans="1:16" x14ac:dyDescent="0.25">
      <c r="A985" s="4" t="s">
        <v>404</v>
      </c>
      <c r="B985" s="1">
        <v>32747</v>
      </c>
      <c r="C985" s="5" t="s">
        <v>3</v>
      </c>
      <c r="D985" s="6">
        <v>24</v>
      </c>
      <c r="E985" s="47">
        <v>1016.95</v>
      </c>
      <c r="F985" s="46">
        <v>61.844000000000001</v>
      </c>
      <c r="G985" s="40">
        <f>F985*D985</f>
        <v>1484.2560000000001</v>
      </c>
      <c r="H985" s="50" t="s">
        <v>1049</v>
      </c>
      <c r="J985" s="40" t="s">
        <v>1212</v>
      </c>
      <c r="K985" s="40">
        <v>0.15</v>
      </c>
      <c r="L985" s="40">
        <v>0</v>
      </c>
      <c r="M985" s="40">
        <v>0.16</v>
      </c>
      <c r="N985" s="40">
        <f t="shared" si="85"/>
        <v>0.28600000000000003</v>
      </c>
      <c r="O985" s="40">
        <f t="shared" si="86"/>
        <v>424.49721600000009</v>
      </c>
      <c r="P985" s="36">
        <f t="shared" si="87"/>
        <v>1059.7587840000001</v>
      </c>
    </row>
    <row r="986" spans="1:16" x14ac:dyDescent="0.25">
      <c r="A986" s="4" t="s">
        <v>778</v>
      </c>
      <c r="B986" s="1">
        <v>44653</v>
      </c>
      <c r="C986" s="5" t="s">
        <v>3</v>
      </c>
      <c r="D986" s="6">
        <v>2.8239999999999998</v>
      </c>
      <c r="E986" s="47">
        <v>1944.91</v>
      </c>
      <c r="F986" s="46">
        <v>597</v>
      </c>
      <c r="G986" s="40">
        <f>F986*D986</f>
        <v>1685.9279999999999</v>
      </c>
      <c r="H986" s="50" t="s">
        <v>1101</v>
      </c>
      <c r="J986" s="40" t="s">
        <v>1098</v>
      </c>
      <c r="K986" s="40">
        <v>0.15</v>
      </c>
      <c r="L986" s="40">
        <v>0</v>
      </c>
      <c r="M986" s="40">
        <v>0.16</v>
      </c>
      <c r="N986" s="40">
        <f t="shared" si="85"/>
        <v>0.28600000000000003</v>
      </c>
      <c r="O986" s="40">
        <f t="shared" si="86"/>
        <v>482.175408</v>
      </c>
      <c r="P986" s="36">
        <f t="shared" si="87"/>
        <v>1203.7525919999998</v>
      </c>
    </row>
    <row r="987" spans="1:16" x14ac:dyDescent="0.25">
      <c r="A987" s="4" t="s">
        <v>199</v>
      </c>
      <c r="B987" s="1">
        <v>49586</v>
      </c>
      <c r="C987" s="5" t="s">
        <v>3</v>
      </c>
      <c r="D987" s="6">
        <v>11.436</v>
      </c>
      <c r="E987" s="47">
        <v>3036.16</v>
      </c>
      <c r="F987" s="46">
        <v>599</v>
      </c>
      <c r="G987" s="49">
        <f>D987*F987</f>
        <v>6850.1639999999998</v>
      </c>
      <c r="H987" s="50" t="s">
        <v>1102</v>
      </c>
      <c r="J987" s="40" t="s">
        <v>1098</v>
      </c>
      <c r="K987" s="40">
        <v>0.15</v>
      </c>
      <c r="L987" s="40">
        <v>0</v>
      </c>
      <c r="M987" s="40">
        <v>0.16</v>
      </c>
      <c r="N987" s="40">
        <f t="shared" si="85"/>
        <v>0.28600000000000003</v>
      </c>
      <c r="O987" s="40">
        <f t="shared" si="86"/>
        <v>1959.1469040000002</v>
      </c>
      <c r="P987" s="36">
        <f t="shared" si="87"/>
        <v>4891.0170959999996</v>
      </c>
    </row>
    <row r="988" spans="1:16" x14ac:dyDescent="0.25">
      <c r="A988" s="4" t="s">
        <v>779</v>
      </c>
      <c r="B988" s="1">
        <v>24676</v>
      </c>
      <c r="C988" s="5" t="s">
        <v>3</v>
      </c>
      <c r="D988" s="6">
        <v>15</v>
      </c>
      <c r="E988" s="47">
        <v>6135</v>
      </c>
      <c r="F988" s="46">
        <v>390</v>
      </c>
      <c r="G988" s="49">
        <f>D988*F988</f>
        <v>5850</v>
      </c>
      <c r="H988" s="50" t="s">
        <v>1122</v>
      </c>
      <c r="J988" s="40" t="s">
        <v>1098</v>
      </c>
      <c r="K988" s="40">
        <v>0.15</v>
      </c>
      <c r="L988" s="40">
        <v>0</v>
      </c>
      <c r="M988" s="40">
        <v>0.16</v>
      </c>
      <c r="N988" s="40">
        <f t="shared" si="85"/>
        <v>0.28600000000000003</v>
      </c>
      <c r="O988" s="40">
        <f t="shared" si="86"/>
        <v>1673.1000000000001</v>
      </c>
      <c r="P988" s="36">
        <f t="shared" si="87"/>
        <v>4176.8999999999996</v>
      </c>
    </row>
    <row r="989" spans="1:16" x14ac:dyDescent="0.25">
      <c r="A989" s="4" t="s">
        <v>38</v>
      </c>
      <c r="B989" s="1">
        <v>44654</v>
      </c>
      <c r="C989" s="5" t="s">
        <v>3</v>
      </c>
      <c r="D989" s="6">
        <v>280.78300000000002</v>
      </c>
      <c r="E989" s="47">
        <v>181481.2</v>
      </c>
      <c r="F989" s="48">
        <v>534</v>
      </c>
      <c r="G989" s="49">
        <f>D989*F989</f>
        <v>149938.122</v>
      </c>
      <c r="H989" s="50" t="s">
        <v>894</v>
      </c>
      <c r="J989" s="40" t="s">
        <v>1098</v>
      </c>
      <c r="K989" s="40">
        <v>0.15</v>
      </c>
      <c r="L989" s="40">
        <v>0</v>
      </c>
      <c r="M989" s="40">
        <v>0.16</v>
      </c>
      <c r="N989" s="40">
        <f t="shared" si="85"/>
        <v>0.28600000000000003</v>
      </c>
      <c r="O989" s="40">
        <f t="shared" si="86"/>
        <v>42882.302892000007</v>
      </c>
      <c r="P989" s="36">
        <f t="shared" si="87"/>
        <v>107055.819108</v>
      </c>
    </row>
    <row r="990" spans="1:16" x14ac:dyDescent="0.25">
      <c r="A990" s="4" t="s">
        <v>780</v>
      </c>
      <c r="B990" s="1">
        <v>44655</v>
      </c>
      <c r="C990" s="5" t="s">
        <v>3</v>
      </c>
      <c r="D990" s="6">
        <v>626.84699999999998</v>
      </c>
      <c r="E990" s="47">
        <v>400892.76</v>
      </c>
      <c r="F990" s="46">
        <v>534</v>
      </c>
      <c r="G990" s="40">
        <f t="shared" ref="G990:G996" si="88">F990*D990</f>
        <v>334736.29800000001</v>
      </c>
      <c r="H990" s="50" t="s">
        <v>894</v>
      </c>
      <c r="J990" s="40" t="s">
        <v>1098</v>
      </c>
      <c r="K990" s="40">
        <v>0.15</v>
      </c>
      <c r="L990" s="40">
        <v>0</v>
      </c>
      <c r="M990" s="40">
        <v>0.16</v>
      </c>
      <c r="N990" s="40">
        <f t="shared" si="85"/>
        <v>0.28600000000000003</v>
      </c>
      <c r="O990" s="40">
        <f t="shared" si="86"/>
        <v>95734.58122800001</v>
      </c>
      <c r="P990" s="36">
        <f t="shared" si="87"/>
        <v>239001.71677200001</v>
      </c>
    </row>
    <row r="991" spans="1:16" x14ac:dyDescent="0.25">
      <c r="A991" s="4" t="s">
        <v>716</v>
      </c>
      <c r="B991" s="1">
        <v>27560</v>
      </c>
      <c r="C991" s="5" t="s">
        <v>3</v>
      </c>
      <c r="D991" s="6">
        <v>41.3</v>
      </c>
      <c r="E991" s="47">
        <v>15925</v>
      </c>
      <c r="F991" s="46">
        <v>390</v>
      </c>
      <c r="G991" s="40">
        <f t="shared" si="88"/>
        <v>16106.999999999998</v>
      </c>
      <c r="H991" s="50" t="s">
        <v>1111</v>
      </c>
      <c r="J991" s="40" t="s">
        <v>1098</v>
      </c>
      <c r="K991" s="40">
        <v>0.15</v>
      </c>
      <c r="L991" s="40">
        <v>0</v>
      </c>
      <c r="M991" s="40">
        <v>0.16</v>
      </c>
      <c r="N991" s="40">
        <f t="shared" si="85"/>
        <v>0.28600000000000003</v>
      </c>
      <c r="O991" s="40">
        <f t="shared" si="86"/>
        <v>4606.6019999999999</v>
      </c>
      <c r="P991" s="36">
        <f t="shared" si="87"/>
        <v>11500.397999999997</v>
      </c>
    </row>
    <row r="992" spans="1:16" x14ac:dyDescent="0.25">
      <c r="A992" s="4" t="s">
        <v>781</v>
      </c>
      <c r="B992" s="1">
        <v>44656</v>
      </c>
      <c r="C992" s="5" t="s">
        <v>3</v>
      </c>
      <c r="D992" s="6">
        <v>766.74699999999996</v>
      </c>
      <c r="E992" s="47">
        <v>484778.81</v>
      </c>
      <c r="F992" s="46">
        <v>595</v>
      </c>
      <c r="G992" s="40">
        <f t="shared" si="88"/>
        <v>456214.46499999997</v>
      </c>
      <c r="H992" s="50" t="s">
        <v>1101</v>
      </c>
      <c r="J992" s="40" t="s">
        <v>1098</v>
      </c>
      <c r="K992" s="40">
        <v>0.15</v>
      </c>
      <c r="L992" s="40">
        <v>0</v>
      </c>
      <c r="M992" s="40">
        <v>0.16</v>
      </c>
      <c r="N992" s="40">
        <f t="shared" si="85"/>
        <v>0.28600000000000003</v>
      </c>
      <c r="O992" s="40">
        <f t="shared" si="86"/>
        <v>130477.33699000001</v>
      </c>
      <c r="P992" s="36">
        <f t="shared" si="87"/>
        <v>325737.12800999999</v>
      </c>
    </row>
    <row r="993" spans="1:16" x14ac:dyDescent="0.25">
      <c r="A993" s="4" t="s">
        <v>782</v>
      </c>
      <c r="B993" s="1">
        <v>32911</v>
      </c>
      <c r="C993" s="5" t="s">
        <v>3</v>
      </c>
      <c r="D993" s="6">
        <v>349.48599999999999</v>
      </c>
      <c r="E993" s="47">
        <v>385022.45</v>
      </c>
      <c r="F993" s="46">
        <v>455.11799999999999</v>
      </c>
      <c r="G993" s="40">
        <f t="shared" si="88"/>
        <v>159057.36934800001</v>
      </c>
      <c r="H993" s="50" t="s">
        <v>1121</v>
      </c>
      <c r="J993" s="40" t="s">
        <v>1098</v>
      </c>
      <c r="K993" s="40">
        <v>0.15</v>
      </c>
      <c r="L993" s="40">
        <v>0</v>
      </c>
      <c r="M993" s="40">
        <v>0.16</v>
      </c>
      <c r="N993" s="40">
        <f t="shared" si="85"/>
        <v>0.28600000000000003</v>
      </c>
      <c r="O993" s="40">
        <f t="shared" si="86"/>
        <v>45490.407633528004</v>
      </c>
      <c r="P993" s="36">
        <f t="shared" si="87"/>
        <v>113566.96171447201</v>
      </c>
    </row>
    <row r="994" spans="1:16" x14ac:dyDescent="0.25">
      <c r="A994" s="4" t="s">
        <v>783</v>
      </c>
      <c r="B994" s="1">
        <v>32910</v>
      </c>
      <c r="C994" s="5" t="s">
        <v>3</v>
      </c>
      <c r="D994" s="6">
        <v>184.43700000000001</v>
      </c>
      <c r="E994" s="47">
        <v>203016.92</v>
      </c>
      <c r="F994" s="46">
        <v>281.20299999999997</v>
      </c>
      <c r="G994" s="40">
        <f t="shared" si="88"/>
        <v>51864.237711000002</v>
      </c>
      <c r="H994" s="50" t="s">
        <v>1119</v>
      </c>
      <c r="J994" s="40" t="s">
        <v>1098</v>
      </c>
      <c r="K994" s="40">
        <v>0.15</v>
      </c>
      <c r="L994" s="40">
        <v>0</v>
      </c>
      <c r="M994" s="40">
        <v>0.16</v>
      </c>
      <c r="N994" s="40">
        <f t="shared" si="85"/>
        <v>0.28600000000000003</v>
      </c>
      <c r="O994" s="40">
        <f t="shared" si="86"/>
        <v>14833.171985346002</v>
      </c>
      <c r="P994" s="36">
        <f t="shared" si="87"/>
        <v>37031.065725654</v>
      </c>
    </row>
    <row r="995" spans="1:16" x14ac:dyDescent="0.25">
      <c r="A995" s="4" t="s">
        <v>784</v>
      </c>
      <c r="B995" s="1">
        <v>44657</v>
      </c>
      <c r="C995" s="5" t="s">
        <v>3</v>
      </c>
      <c r="D995" s="6">
        <v>41.406999999999996</v>
      </c>
      <c r="E995" s="47">
        <v>28517.27</v>
      </c>
      <c r="F995" s="46">
        <v>595</v>
      </c>
      <c r="G995" s="40">
        <f t="shared" si="88"/>
        <v>24637.164999999997</v>
      </c>
      <c r="H995" s="50" t="s">
        <v>1101</v>
      </c>
      <c r="J995" s="40" t="s">
        <v>1098</v>
      </c>
      <c r="K995" s="40">
        <v>0.15</v>
      </c>
      <c r="L995" s="40">
        <v>0</v>
      </c>
      <c r="M995" s="40">
        <v>0.16</v>
      </c>
      <c r="N995" s="40">
        <f t="shared" si="85"/>
        <v>0.28600000000000003</v>
      </c>
      <c r="O995" s="40">
        <f t="shared" si="86"/>
        <v>7046.22919</v>
      </c>
      <c r="P995" s="36">
        <f t="shared" si="87"/>
        <v>17590.935809999995</v>
      </c>
    </row>
    <row r="996" spans="1:16" x14ac:dyDescent="0.25">
      <c r="A996" s="4" t="s">
        <v>785</v>
      </c>
      <c r="B996" s="1">
        <v>25147</v>
      </c>
      <c r="C996" s="5" t="s">
        <v>3</v>
      </c>
      <c r="D996" s="6">
        <v>60.12</v>
      </c>
      <c r="E996" s="47">
        <v>29551.75</v>
      </c>
      <c r="F996" s="46">
        <v>390</v>
      </c>
      <c r="G996" s="40">
        <f t="shared" si="88"/>
        <v>23446.799999999999</v>
      </c>
      <c r="H996" s="50" t="s">
        <v>1120</v>
      </c>
      <c r="J996" s="40" t="s">
        <v>1098</v>
      </c>
      <c r="K996" s="40">
        <v>0.15</v>
      </c>
      <c r="L996" s="40">
        <v>0</v>
      </c>
      <c r="M996" s="40">
        <v>0.16</v>
      </c>
      <c r="N996" s="40">
        <f t="shared" si="85"/>
        <v>0.28600000000000003</v>
      </c>
      <c r="O996" s="40">
        <f t="shared" si="86"/>
        <v>6705.7848000000004</v>
      </c>
      <c r="P996" s="36">
        <f t="shared" si="87"/>
        <v>16741.015199999998</v>
      </c>
    </row>
    <row r="997" spans="1:16" x14ac:dyDescent="0.25">
      <c r="A997" s="4" t="s">
        <v>732</v>
      </c>
      <c r="B997" s="1">
        <v>32931</v>
      </c>
      <c r="C997" s="5" t="s">
        <v>3</v>
      </c>
      <c r="D997" s="6">
        <v>1.8</v>
      </c>
      <c r="E997" s="47">
        <v>446.96</v>
      </c>
      <c r="F997" s="46">
        <v>599</v>
      </c>
      <c r="G997" s="49">
        <f>D997*F997</f>
        <v>1078.2</v>
      </c>
      <c r="H997" s="50" t="s">
        <v>1102</v>
      </c>
      <c r="J997" s="40" t="s">
        <v>1098</v>
      </c>
      <c r="K997" s="40">
        <v>0.15</v>
      </c>
      <c r="L997" s="40">
        <v>0</v>
      </c>
      <c r="M997" s="40">
        <v>0.16</v>
      </c>
      <c r="N997" s="40">
        <f t="shared" si="85"/>
        <v>0.28600000000000003</v>
      </c>
      <c r="O997" s="40">
        <f t="shared" si="86"/>
        <v>308.36520000000007</v>
      </c>
      <c r="P997" s="36">
        <f t="shared" si="87"/>
        <v>769.83479999999997</v>
      </c>
    </row>
    <row r="998" spans="1:16" x14ac:dyDescent="0.25">
      <c r="A998" s="4" t="s">
        <v>673</v>
      </c>
      <c r="B998" s="1">
        <v>23773</v>
      </c>
      <c r="C998" s="5" t="s">
        <v>3</v>
      </c>
      <c r="D998" s="6">
        <v>554</v>
      </c>
      <c r="E998" s="47">
        <v>288319.74</v>
      </c>
      <c r="F998" s="48">
        <v>899</v>
      </c>
      <c r="G998" s="49">
        <f>D998*F998</f>
        <v>498046</v>
      </c>
      <c r="H998" s="50" t="s">
        <v>896</v>
      </c>
      <c r="J998" s="40" t="s">
        <v>1252</v>
      </c>
      <c r="K998" s="40">
        <v>0.15</v>
      </c>
      <c r="L998" s="40">
        <v>0</v>
      </c>
      <c r="M998" s="40">
        <v>0.16</v>
      </c>
      <c r="N998" s="40">
        <f t="shared" si="85"/>
        <v>0.28600000000000003</v>
      </c>
      <c r="O998" s="40">
        <f t="shared" si="86"/>
        <v>142441.15600000002</v>
      </c>
      <c r="P998" s="36">
        <f t="shared" si="87"/>
        <v>355604.84399999998</v>
      </c>
    </row>
    <row r="999" spans="1:16" x14ac:dyDescent="0.25">
      <c r="A999" s="4" t="s">
        <v>786</v>
      </c>
      <c r="B999" s="1">
        <v>30984</v>
      </c>
      <c r="C999" s="5" t="s">
        <v>3</v>
      </c>
      <c r="D999" s="6">
        <v>143.16499999999999</v>
      </c>
      <c r="E999" s="47">
        <v>66175.070000000007</v>
      </c>
      <c r="F999" s="48">
        <v>899</v>
      </c>
      <c r="G999" s="49">
        <f>D999*F999</f>
        <v>128705.33499999999</v>
      </c>
      <c r="H999" s="50" t="s">
        <v>896</v>
      </c>
      <c r="J999" s="40" t="s">
        <v>1252</v>
      </c>
      <c r="K999" s="40">
        <v>0.15</v>
      </c>
      <c r="L999" s="40">
        <v>0</v>
      </c>
      <c r="M999" s="40">
        <v>0.16</v>
      </c>
      <c r="N999" s="40">
        <f t="shared" si="85"/>
        <v>0.28600000000000003</v>
      </c>
      <c r="O999" s="40">
        <f t="shared" si="86"/>
        <v>36809.725810000004</v>
      </c>
      <c r="P999" s="36">
        <f t="shared" si="87"/>
        <v>91895.609189999988</v>
      </c>
    </row>
    <row r="1000" spans="1:16" x14ac:dyDescent="0.25">
      <c r="A1000" s="4" t="s">
        <v>696</v>
      </c>
      <c r="B1000" s="1">
        <v>11654</v>
      </c>
      <c r="C1000" s="5" t="s">
        <v>3</v>
      </c>
      <c r="D1000" s="6">
        <v>34</v>
      </c>
      <c r="E1000" s="47">
        <v>17577.71</v>
      </c>
      <c r="F1000" s="48">
        <v>899</v>
      </c>
      <c r="G1000" s="49">
        <f>D1000*F1000</f>
        <v>30566</v>
      </c>
      <c r="H1000" s="50" t="s">
        <v>896</v>
      </c>
      <c r="J1000" s="40" t="s">
        <v>1252</v>
      </c>
      <c r="K1000" s="40">
        <v>0.15</v>
      </c>
      <c r="L1000" s="40">
        <v>0</v>
      </c>
      <c r="M1000" s="40">
        <v>0.16</v>
      </c>
      <c r="N1000" s="40">
        <f t="shared" si="85"/>
        <v>0.28600000000000003</v>
      </c>
      <c r="O1000" s="40">
        <f t="shared" si="86"/>
        <v>8741.8760000000002</v>
      </c>
      <c r="P1000" s="36">
        <f t="shared" si="87"/>
        <v>21824.124</v>
      </c>
    </row>
    <row r="1001" spans="1:16" x14ac:dyDescent="0.25">
      <c r="A1001" s="4" t="s">
        <v>787</v>
      </c>
      <c r="B1001" s="1">
        <v>11617</v>
      </c>
      <c r="C1001" s="5" t="s">
        <v>3</v>
      </c>
      <c r="D1001" s="6">
        <v>10</v>
      </c>
      <c r="E1001" s="47">
        <v>3856.5</v>
      </c>
      <c r="F1001" s="46">
        <v>474.43799999999999</v>
      </c>
      <c r="G1001" s="40">
        <f>F1001*D1001</f>
        <v>4744.38</v>
      </c>
      <c r="H1001" s="50" t="s">
        <v>1228</v>
      </c>
      <c r="J1001" s="40" t="s">
        <v>1227</v>
      </c>
      <c r="K1001" s="40">
        <v>0.15</v>
      </c>
      <c r="L1001" s="40">
        <v>0</v>
      </c>
      <c r="M1001" s="40">
        <v>0.16</v>
      </c>
      <c r="N1001" s="40">
        <f t="shared" si="85"/>
        <v>0.28600000000000003</v>
      </c>
      <c r="O1001" s="40">
        <f t="shared" si="86"/>
        <v>1356.8926800000002</v>
      </c>
      <c r="P1001" s="36">
        <f t="shared" si="87"/>
        <v>3387.4873200000002</v>
      </c>
    </row>
    <row r="1002" spans="1:16" x14ac:dyDescent="0.25">
      <c r="A1002" s="4" t="s">
        <v>788</v>
      </c>
      <c r="B1002" s="1">
        <v>15884</v>
      </c>
      <c r="C1002" s="5" t="s">
        <v>3</v>
      </c>
      <c r="D1002" s="6">
        <v>4.16</v>
      </c>
      <c r="E1002" s="47">
        <v>1560.37</v>
      </c>
      <c r="F1002" s="46">
        <v>513</v>
      </c>
      <c r="G1002" s="40">
        <f>D1002*F1002</f>
        <v>2134.08</v>
      </c>
      <c r="H1002" s="50" t="s">
        <v>1232</v>
      </c>
      <c r="J1002" s="40" t="s">
        <v>1227</v>
      </c>
      <c r="K1002" s="40">
        <v>0.15</v>
      </c>
      <c r="L1002" s="40">
        <v>0</v>
      </c>
      <c r="M1002" s="40">
        <v>0.16</v>
      </c>
      <c r="N1002" s="40">
        <f t="shared" si="85"/>
        <v>0.28600000000000003</v>
      </c>
      <c r="O1002" s="40">
        <f t="shared" si="86"/>
        <v>610.34688000000006</v>
      </c>
      <c r="P1002" s="36">
        <f t="shared" si="87"/>
        <v>1523.7331199999999</v>
      </c>
    </row>
    <row r="1003" spans="1:16" x14ac:dyDescent="0.25">
      <c r="A1003" s="4" t="s">
        <v>789</v>
      </c>
      <c r="B1003" s="1">
        <v>11611</v>
      </c>
      <c r="C1003" s="5" t="s">
        <v>3</v>
      </c>
      <c r="D1003" s="6">
        <v>9.3000000000000007</v>
      </c>
      <c r="E1003" s="47">
        <v>2192.1</v>
      </c>
      <c r="F1003" s="46">
        <v>513</v>
      </c>
      <c r="G1003" s="40">
        <f>F1003*D1003</f>
        <v>4770.9000000000005</v>
      </c>
      <c r="H1003" s="50" t="s">
        <v>1235</v>
      </c>
      <c r="J1003" s="40" t="s">
        <v>1227</v>
      </c>
      <c r="K1003" s="40">
        <v>0.15</v>
      </c>
      <c r="L1003" s="40">
        <v>0</v>
      </c>
      <c r="M1003" s="40">
        <v>0.16</v>
      </c>
      <c r="N1003" s="40">
        <f t="shared" si="85"/>
        <v>0.28600000000000003</v>
      </c>
      <c r="O1003" s="40">
        <f t="shared" si="86"/>
        <v>1364.4774000000002</v>
      </c>
      <c r="P1003" s="36">
        <f t="shared" si="87"/>
        <v>3406.4226000000003</v>
      </c>
    </row>
    <row r="1004" spans="1:16" x14ac:dyDescent="0.25">
      <c r="A1004" s="4" t="s">
        <v>790</v>
      </c>
      <c r="B1004" s="1">
        <v>26440</v>
      </c>
      <c r="C1004" s="5" t="s">
        <v>3</v>
      </c>
      <c r="D1004" s="6">
        <v>57.3</v>
      </c>
      <c r="E1004" s="47">
        <v>13506.18</v>
      </c>
      <c r="F1004" s="46">
        <v>474.47800000000001</v>
      </c>
      <c r="G1004" s="40">
        <f>F1004*D1004</f>
        <v>27187.589400000001</v>
      </c>
      <c r="H1004" s="50" t="s">
        <v>1238</v>
      </c>
      <c r="J1004" s="40" t="s">
        <v>1227</v>
      </c>
      <c r="K1004" s="40">
        <v>0.15</v>
      </c>
      <c r="L1004" s="40">
        <v>0</v>
      </c>
      <c r="M1004" s="40">
        <v>0.16</v>
      </c>
      <c r="N1004" s="40">
        <f t="shared" si="85"/>
        <v>0.28600000000000003</v>
      </c>
      <c r="O1004" s="40">
        <f t="shared" si="86"/>
        <v>7775.6505684000012</v>
      </c>
      <c r="P1004" s="36">
        <f t="shared" si="87"/>
        <v>19411.9388316</v>
      </c>
    </row>
    <row r="1005" spans="1:16" x14ac:dyDescent="0.25">
      <c r="A1005" s="4" t="s">
        <v>791</v>
      </c>
      <c r="B1005" s="1">
        <v>15983</v>
      </c>
      <c r="C1005" s="5" t="s">
        <v>3</v>
      </c>
      <c r="D1005" s="6">
        <v>23.8</v>
      </c>
      <c r="E1005" s="47">
        <v>3371.27</v>
      </c>
      <c r="F1005" s="46"/>
      <c r="G1005" s="40" t="s">
        <v>954</v>
      </c>
      <c r="P1005" s="36">
        <f>E1005</f>
        <v>3371.27</v>
      </c>
    </row>
    <row r="1006" spans="1:16" ht="22.5" x14ac:dyDescent="0.25">
      <c r="A1006" s="4" t="s">
        <v>792</v>
      </c>
      <c r="B1006" s="1">
        <v>25845</v>
      </c>
      <c r="C1006" s="5" t="s">
        <v>3</v>
      </c>
      <c r="D1006" s="6">
        <v>1.5</v>
      </c>
      <c r="E1006" s="47">
        <v>790.26</v>
      </c>
      <c r="F1006" s="46">
        <v>822.22699999999998</v>
      </c>
      <c r="G1006" s="40">
        <f>F1006*D1006</f>
        <v>1233.3405</v>
      </c>
      <c r="H1006" s="50" t="s">
        <v>1278</v>
      </c>
      <c r="J1006" s="40" t="s">
        <v>1279</v>
      </c>
      <c r="K1006" s="40">
        <v>0.15</v>
      </c>
      <c r="L1006" s="40">
        <v>0</v>
      </c>
      <c r="M1006" s="40">
        <v>0.16</v>
      </c>
      <c r="N1006" s="40">
        <f t="shared" si="85"/>
        <v>0.28600000000000003</v>
      </c>
      <c r="O1006" s="40">
        <f t="shared" si="86"/>
        <v>352.73538300000007</v>
      </c>
      <c r="P1006" s="36">
        <f t="shared" si="87"/>
        <v>880.60511699999995</v>
      </c>
    </row>
    <row r="1007" spans="1:16" ht="22.5" x14ac:dyDescent="0.25">
      <c r="A1007" s="4" t="s">
        <v>793</v>
      </c>
      <c r="B1007" s="1">
        <v>14044</v>
      </c>
      <c r="C1007" s="5" t="s">
        <v>3</v>
      </c>
      <c r="D1007" s="6">
        <v>3</v>
      </c>
      <c r="E1007" s="47">
        <v>1085.97</v>
      </c>
      <c r="F1007" s="46">
        <v>822.22699999999998</v>
      </c>
      <c r="G1007" s="40">
        <f>F1007*D1007</f>
        <v>2466.681</v>
      </c>
      <c r="H1007" s="50" t="s">
        <v>1280</v>
      </c>
      <c r="J1007" s="40" t="s">
        <v>1279</v>
      </c>
      <c r="K1007" s="40">
        <v>0.15</v>
      </c>
      <c r="L1007" s="40">
        <v>0</v>
      </c>
      <c r="M1007" s="40">
        <v>0.16</v>
      </c>
      <c r="N1007" s="40">
        <f t="shared" si="85"/>
        <v>0.28600000000000003</v>
      </c>
      <c r="O1007" s="40">
        <f t="shared" si="86"/>
        <v>705.47076600000014</v>
      </c>
      <c r="P1007" s="36">
        <f t="shared" si="87"/>
        <v>1761.2102339999999</v>
      </c>
    </row>
    <row r="1008" spans="1:16" x14ac:dyDescent="0.25">
      <c r="A1008" s="4" t="s">
        <v>794</v>
      </c>
      <c r="B1008" s="1">
        <v>40062</v>
      </c>
      <c r="C1008" s="5" t="s">
        <v>3</v>
      </c>
      <c r="D1008" s="6">
        <v>5</v>
      </c>
      <c r="E1008" s="47">
        <v>859.65</v>
      </c>
      <c r="F1008" s="46">
        <v>489.05</v>
      </c>
      <c r="G1008" s="40">
        <f>F1008*D1008</f>
        <v>2445.25</v>
      </c>
      <c r="H1008" s="50" t="s">
        <v>1205</v>
      </c>
      <c r="J1008" s="40" t="s">
        <v>1203</v>
      </c>
      <c r="K1008" s="40">
        <v>0.15</v>
      </c>
      <c r="L1008" s="40">
        <v>0</v>
      </c>
      <c r="M1008" s="40">
        <v>0.16</v>
      </c>
      <c r="N1008" s="40">
        <f t="shared" si="85"/>
        <v>0.28600000000000003</v>
      </c>
      <c r="O1008" s="40">
        <f t="shared" si="86"/>
        <v>699.34150000000011</v>
      </c>
      <c r="P1008" s="36">
        <f t="shared" si="87"/>
        <v>1745.9085</v>
      </c>
    </row>
    <row r="1009" spans="1:16" x14ac:dyDescent="0.25">
      <c r="A1009" s="4" t="s">
        <v>795</v>
      </c>
      <c r="B1009" s="1">
        <v>31642</v>
      </c>
      <c r="C1009" s="5" t="s">
        <v>3</v>
      </c>
      <c r="D1009" s="6">
        <v>2.8</v>
      </c>
      <c r="E1009" s="47">
        <v>664.41</v>
      </c>
      <c r="F1009" s="46">
        <v>460.79899999999998</v>
      </c>
      <c r="G1009" s="40">
        <f>F1009*D1009</f>
        <v>1290.2371999999998</v>
      </c>
      <c r="H1009" s="50" t="s">
        <v>1206</v>
      </c>
      <c r="J1009" s="40" t="s">
        <v>1203</v>
      </c>
      <c r="K1009" s="40">
        <v>0.15</v>
      </c>
      <c r="L1009" s="40">
        <v>0</v>
      </c>
      <c r="M1009" s="40">
        <v>0.16</v>
      </c>
      <c r="N1009" s="40">
        <f t="shared" si="85"/>
        <v>0.28600000000000003</v>
      </c>
      <c r="O1009" s="40">
        <f t="shared" si="86"/>
        <v>369.00783919999998</v>
      </c>
      <c r="P1009" s="36">
        <f t="shared" si="87"/>
        <v>921.22936079999977</v>
      </c>
    </row>
    <row r="1010" spans="1:16" x14ac:dyDescent="0.25">
      <c r="A1010" s="4" t="s">
        <v>796</v>
      </c>
      <c r="B1010" s="1">
        <v>11622</v>
      </c>
      <c r="C1010" s="5" t="s">
        <v>3</v>
      </c>
      <c r="D1010" s="6">
        <v>4.399</v>
      </c>
      <c r="E1010" s="47">
        <v>768.51</v>
      </c>
      <c r="F1010" s="46">
        <v>460.79899999999998</v>
      </c>
      <c r="G1010" s="40">
        <f>F1010*D1010</f>
        <v>2027.054801</v>
      </c>
      <c r="H1010" s="50" t="s">
        <v>1207</v>
      </c>
      <c r="J1010" s="40" t="s">
        <v>1203</v>
      </c>
      <c r="K1010" s="40">
        <v>0.15</v>
      </c>
      <c r="L1010" s="40">
        <v>0</v>
      </c>
      <c r="M1010" s="40">
        <v>0.16</v>
      </c>
      <c r="N1010" s="40">
        <f t="shared" si="85"/>
        <v>0.28600000000000003</v>
      </c>
      <c r="O1010" s="40">
        <f t="shared" si="86"/>
        <v>579.73767308600009</v>
      </c>
      <c r="P1010" s="36">
        <f t="shared" si="87"/>
        <v>1447.3171279139999</v>
      </c>
    </row>
    <row r="1011" spans="1:16" x14ac:dyDescent="0.25">
      <c r="A1011" s="4" t="s">
        <v>797</v>
      </c>
      <c r="B1011" s="1">
        <v>26502</v>
      </c>
      <c r="C1011" s="5" t="s">
        <v>3</v>
      </c>
      <c r="D1011" s="6">
        <v>51.1</v>
      </c>
      <c r="E1011" s="47">
        <v>4088</v>
      </c>
      <c r="F1011" s="46"/>
      <c r="G1011" s="40" t="s">
        <v>954</v>
      </c>
      <c r="J1011" s="40" t="s">
        <v>1218</v>
      </c>
      <c r="P1011" s="36">
        <f>E1011</f>
        <v>4088</v>
      </c>
    </row>
    <row r="1012" spans="1:16" ht="22.5" x14ac:dyDescent="0.25">
      <c r="A1012" s="4" t="s">
        <v>792</v>
      </c>
      <c r="B1012" s="1">
        <v>25845</v>
      </c>
      <c r="C1012" s="5" t="s">
        <v>3</v>
      </c>
      <c r="D1012" s="6">
        <v>3.5</v>
      </c>
      <c r="E1012" s="47">
        <v>1843.94</v>
      </c>
      <c r="F1012" s="46">
        <v>822.22699999999998</v>
      </c>
      <c r="G1012" s="40">
        <f>F1012*D1012</f>
        <v>2877.7945</v>
      </c>
      <c r="H1012" s="50" t="s">
        <v>1278</v>
      </c>
      <c r="J1012" s="40" t="s">
        <v>1279</v>
      </c>
      <c r="K1012" s="40">
        <v>0.15</v>
      </c>
      <c r="L1012" s="40">
        <v>0</v>
      </c>
      <c r="M1012" s="40">
        <v>0.16</v>
      </c>
      <c r="N1012" s="40">
        <f t="shared" si="85"/>
        <v>0.28600000000000003</v>
      </c>
      <c r="O1012" s="40">
        <f t="shared" si="86"/>
        <v>823.04922700000009</v>
      </c>
      <c r="P1012" s="36">
        <f t="shared" si="87"/>
        <v>2054.745273</v>
      </c>
    </row>
    <row r="1013" spans="1:16" x14ac:dyDescent="0.25">
      <c r="A1013" s="4" t="s">
        <v>675</v>
      </c>
      <c r="B1013" s="1">
        <v>49063</v>
      </c>
      <c r="C1013" s="5" t="s">
        <v>3</v>
      </c>
      <c r="D1013" s="6">
        <v>34.997999999999998</v>
      </c>
      <c r="E1013" s="47">
        <v>40932.15</v>
      </c>
      <c r="F1013" s="48">
        <v>899</v>
      </c>
      <c r="G1013" s="49">
        <f>D1013*F1013</f>
        <v>31463.201999999997</v>
      </c>
      <c r="H1013" s="50" t="s">
        <v>896</v>
      </c>
      <c r="J1013" s="40" t="s">
        <v>1252</v>
      </c>
      <c r="K1013" s="40">
        <v>0.15</v>
      </c>
      <c r="L1013" s="40">
        <v>0</v>
      </c>
      <c r="M1013" s="40">
        <v>0.16</v>
      </c>
      <c r="N1013" s="40">
        <f t="shared" si="85"/>
        <v>0.28600000000000003</v>
      </c>
      <c r="O1013" s="40">
        <f t="shared" si="86"/>
        <v>8998.4757719999998</v>
      </c>
      <c r="P1013" s="36">
        <f t="shared" si="87"/>
        <v>22464.726228</v>
      </c>
    </row>
    <row r="1014" spans="1:16" x14ac:dyDescent="0.25">
      <c r="A1014" s="4" t="s">
        <v>798</v>
      </c>
      <c r="B1014" s="1">
        <v>24089</v>
      </c>
      <c r="C1014" s="5" t="s">
        <v>3</v>
      </c>
      <c r="D1014" s="6">
        <v>375</v>
      </c>
      <c r="E1014" s="47">
        <v>3750</v>
      </c>
      <c r="F1014" s="46">
        <v>100</v>
      </c>
      <c r="G1014" s="40">
        <f>100000/1000*D1014</f>
        <v>37500</v>
      </c>
      <c r="H1014" s="50" t="s">
        <v>876</v>
      </c>
      <c r="J1014" s="40" t="s">
        <v>1069</v>
      </c>
      <c r="K1014" s="40">
        <v>0.15</v>
      </c>
      <c r="L1014" s="40">
        <v>0</v>
      </c>
      <c r="M1014" s="40">
        <v>0.16</v>
      </c>
      <c r="N1014" s="40">
        <f t="shared" si="85"/>
        <v>0.28600000000000003</v>
      </c>
      <c r="O1014" s="40">
        <f t="shared" si="86"/>
        <v>10725.000000000002</v>
      </c>
      <c r="P1014" s="36">
        <f t="shared" si="87"/>
        <v>26775</v>
      </c>
    </row>
    <row r="1015" spans="1:16" x14ac:dyDescent="0.25">
      <c r="A1015" s="4" t="s">
        <v>677</v>
      </c>
      <c r="B1015" s="1">
        <v>33280</v>
      </c>
      <c r="C1015" s="5" t="s">
        <v>3</v>
      </c>
      <c r="D1015" s="6">
        <v>350</v>
      </c>
      <c r="E1015" s="47">
        <v>158462.5</v>
      </c>
      <c r="F1015" s="46"/>
      <c r="G1015" s="40" t="s">
        <v>954</v>
      </c>
      <c r="P1015" s="36">
        <f>E1015</f>
        <v>158462.5</v>
      </c>
    </row>
    <row r="1016" spans="1:16" x14ac:dyDescent="0.25">
      <c r="A1016" s="4" t="s">
        <v>42</v>
      </c>
      <c r="B1016" s="1">
        <v>57786</v>
      </c>
      <c r="C1016" s="5" t="s">
        <v>3</v>
      </c>
      <c r="D1016" s="6">
        <v>12.73</v>
      </c>
      <c r="E1016" s="47">
        <v>26021.77</v>
      </c>
      <c r="F1016" s="46"/>
      <c r="G1016" s="40" t="s">
        <v>954</v>
      </c>
      <c r="P1016" s="36">
        <f>E1016</f>
        <v>26021.77</v>
      </c>
    </row>
    <row r="1017" spans="1:16" x14ac:dyDescent="0.25">
      <c r="A1017" s="4" t="s">
        <v>799</v>
      </c>
      <c r="B1017" s="1">
        <v>23163</v>
      </c>
      <c r="C1017" s="5" t="s">
        <v>3</v>
      </c>
      <c r="D1017" s="6">
        <v>88.7</v>
      </c>
      <c r="E1017" s="47">
        <v>887</v>
      </c>
      <c r="F1017" s="46">
        <v>147.68600000000001</v>
      </c>
      <c r="G1017" s="40">
        <f>F1017*D1017</f>
        <v>13099.748200000002</v>
      </c>
      <c r="H1017" s="50" t="s">
        <v>1076</v>
      </c>
      <c r="J1017" s="40" t="s">
        <v>1069</v>
      </c>
      <c r="K1017" s="40">
        <v>0.15</v>
      </c>
      <c r="L1017" s="40">
        <v>0</v>
      </c>
      <c r="M1017" s="40">
        <v>0.16</v>
      </c>
      <c r="N1017" s="40">
        <f t="shared" si="85"/>
        <v>0.28600000000000003</v>
      </c>
      <c r="O1017" s="40">
        <f t="shared" si="86"/>
        <v>3746.5279852000008</v>
      </c>
      <c r="P1017" s="36">
        <f t="shared" si="87"/>
        <v>9353.2202148000015</v>
      </c>
    </row>
    <row r="1018" spans="1:16" x14ac:dyDescent="0.25">
      <c r="A1018" s="4" t="s">
        <v>800</v>
      </c>
      <c r="B1018" s="1">
        <v>30023</v>
      </c>
      <c r="C1018" s="5" t="s">
        <v>3</v>
      </c>
      <c r="D1018" s="6">
        <v>29.9</v>
      </c>
      <c r="E1018" s="47">
        <v>299</v>
      </c>
      <c r="F1018" s="46"/>
      <c r="G1018" s="40" t="s">
        <v>954</v>
      </c>
      <c r="J1018" s="40" t="s">
        <v>1069</v>
      </c>
      <c r="P1018" s="36">
        <f>E1018</f>
        <v>299</v>
      </c>
    </row>
    <row r="1019" spans="1:16" x14ac:dyDescent="0.25">
      <c r="A1019" s="4" t="s">
        <v>801</v>
      </c>
      <c r="B1019" s="1">
        <v>32878</v>
      </c>
      <c r="C1019" s="5" t="s">
        <v>3</v>
      </c>
      <c r="D1019" s="6">
        <v>46</v>
      </c>
      <c r="E1019" s="47">
        <v>460</v>
      </c>
      <c r="F1019" s="46">
        <v>124.5</v>
      </c>
      <c r="G1019" s="40">
        <f>F1019*D1019</f>
        <v>5727</v>
      </c>
      <c r="H1019" s="50" t="s">
        <v>1084</v>
      </c>
      <c r="J1019" s="40" t="s">
        <v>1069</v>
      </c>
      <c r="K1019" s="40">
        <v>0.15</v>
      </c>
      <c r="L1019" s="40">
        <v>0</v>
      </c>
      <c r="M1019" s="40">
        <v>0.16</v>
      </c>
      <c r="N1019" s="40">
        <f t="shared" si="85"/>
        <v>0.28600000000000003</v>
      </c>
      <c r="O1019" s="40">
        <f t="shared" si="86"/>
        <v>1637.9220000000003</v>
      </c>
      <c r="P1019" s="36">
        <f t="shared" si="87"/>
        <v>4089.0779999999995</v>
      </c>
    </row>
    <row r="1020" spans="1:16" x14ac:dyDescent="0.25">
      <c r="A1020" s="4" t="s">
        <v>635</v>
      </c>
      <c r="B1020" s="1">
        <v>23396</v>
      </c>
      <c r="C1020" s="5" t="s">
        <v>3</v>
      </c>
      <c r="D1020" s="6">
        <v>35.200000000000003</v>
      </c>
      <c r="E1020" s="47">
        <v>14080</v>
      </c>
      <c r="F1020" s="48">
        <v>899</v>
      </c>
      <c r="G1020" s="49">
        <f>D1020*F1020</f>
        <v>31644.800000000003</v>
      </c>
      <c r="H1020" s="50" t="s">
        <v>896</v>
      </c>
      <c r="J1020" s="40" t="s">
        <v>1252</v>
      </c>
      <c r="K1020" s="40">
        <v>0.15</v>
      </c>
      <c r="L1020" s="40">
        <v>0</v>
      </c>
      <c r="M1020" s="40">
        <v>0.16</v>
      </c>
      <c r="N1020" s="40">
        <f t="shared" si="85"/>
        <v>0.28600000000000003</v>
      </c>
      <c r="O1020" s="40">
        <f t="shared" si="86"/>
        <v>9050.4128000000019</v>
      </c>
      <c r="P1020" s="36">
        <f t="shared" si="87"/>
        <v>22594.387200000001</v>
      </c>
    </row>
    <row r="1021" spans="1:16" x14ac:dyDescent="0.25">
      <c r="A1021" s="24" t="s">
        <v>802</v>
      </c>
      <c r="B1021" s="25"/>
      <c r="C1021" s="25"/>
      <c r="D1021" s="26"/>
      <c r="E1021" s="45"/>
      <c r="F1021" s="46"/>
      <c r="P1021" s="38"/>
    </row>
    <row r="1022" spans="1:16" x14ac:dyDescent="0.25">
      <c r="A1022" s="10" t="s">
        <v>804</v>
      </c>
      <c r="B1022" s="11">
        <v>27807</v>
      </c>
      <c r="C1022" s="2" t="s">
        <v>3</v>
      </c>
      <c r="D1022" s="3">
        <v>63.41</v>
      </c>
      <c r="E1022" s="53">
        <v>1612.12</v>
      </c>
      <c r="F1022" s="46">
        <v>162</v>
      </c>
      <c r="G1022" s="40">
        <f>F1022*D1022</f>
        <v>10272.42</v>
      </c>
      <c r="H1022" s="50" t="s">
        <v>1293</v>
      </c>
      <c r="K1022" s="40">
        <v>0.15</v>
      </c>
      <c r="L1022" s="40">
        <v>0</v>
      </c>
      <c r="M1022" s="40">
        <v>0.16</v>
      </c>
      <c r="N1022" s="40">
        <f t="shared" si="85"/>
        <v>0.28600000000000003</v>
      </c>
      <c r="O1022" s="40">
        <f t="shared" si="86"/>
        <v>2937.9121200000004</v>
      </c>
      <c r="P1022" s="36">
        <f t="shared" si="87"/>
        <v>7334.5078799999992</v>
      </c>
    </row>
    <row r="1023" spans="1:16" x14ac:dyDescent="0.25">
      <c r="A1023" s="24" t="s">
        <v>805</v>
      </c>
      <c r="B1023" s="25"/>
      <c r="C1023" s="25"/>
      <c r="D1023" s="27"/>
      <c r="E1023" s="45"/>
      <c r="F1023" s="46"/>
      <c r="P1023" s="38"/>
    </row>
    <row r="1024" spans="1:16" x14ac:dyDescent="0.25">
      <c r="A1024" s="10" t="s">
        <v>806</v>
      </c>
      <c r="B1024" s="11">
        <v>11528</v>
      </c>
      <c r="C1024" s="2" t="s">
        <v>807</v>
      </c>
      <c r="D1024" s="13">
        <v>29956</v>
      </c>
      <c r="E1024" s="53">
        <v>788021.21</v>
      </c>
      <c r="F1024" s="46"/>
      <c r="G1024" s="40" t="s">
        <v>954</v>
      </c>
      <c r="P1024" s="36">
        <f>E1024</f>
        <v>788021.21</v>
      </c>
    </row>
    <row r="1025" spans="1:16" x14ac:dyDescent="0.25">
      <c r="A1025" s="10" t="s">
        <v>808</v>
      </c>
      <c r="B1025" s="11">
        <v>32251</v>
      </c>
      <c r="C1025" s="2" t="s">
        <v>3</v>
      </c>
      <c r="D1025" s="3">
        <v>420</v>
      </c>
      <c r="E1025" s="53">
        <v>8569.07</v>
      </c>
      <c r="F1025" s="46"/>
      <c r="G1025" s="40" t="s">
        <v>954</v>
      </c>
      <c r="P1025" s="36">
        <f>E1025</f>
        <v>8569.07</v>
      </c>
    </row>
    <row r="1026" spans="1:16" x14ac:dyDescent="0.25">
      <c r="A1026" s="10" t="s">
        <v>809</v>
      </c>
      <c r="B1026" s="11">
        <v>22932</v>
      </c>
      <c r="C1026" s="2" t="s">
        <v>3</v>
      </c>
      <c r="D1026" s="13">
        <v>1083</v>
      </c>
      <c r="E1026" s="53">
        <v>27533.9</v>
      </c>
      <c r="F1026" s="46"/>
      <c r="G1026" s="40" t="s">
        <v>954</v>
      </c>
      <c r="P1026" s="36">
        <f>E1026</f>
        <v>27533.9</v>
      </c>
    </row>
    <row r="1027" spans="1:16" x14ac:dyDescent="0.25">
      <c r="A1027" s="10" t="s">
        <v>810</v>
      </c>
      <c r="B1027" s="11">
        <v>11554</v>
      </c>
      <c r="C1027" s="2" t="s">
        <v>811</v>
      </c>
      <c r="D1027" s="13">
        <v>3500</v>
      </c>
      <c r="E1027" s="53"/>
      <c r="F1027" s="46"/>
      <c r="G1027" s="40" t="s">
        <v>954</v>
      </c>
      <c r="P1027" s="36">
        <f>D1027*10</f>
        <v>35000</v>
      </c>
    </row>
    <row r="1028" spans="1:16" x14ac:dyDescent="0.25">
      <c r="A1028" s="10" t="s">
        <v>812</v>
      </c>
      <c r="B1028" s="11">
        <v>12252</v>
      </c>
      <c r="C1028" s="2" t="s">
        <v>3</v>
      </c>
      <c r="D1028" s="3">
        <v>180</v>
      </c>
      <c r="E1028" s="53">
        <v>6650.85</v>
      </c>
      <c r="F1028" s="46"/>
      <c r="G1028" s="40" t="s">
        <v>954</v>
      </c>
      <c r="P1028" s="36">
        <f>E1028</f>
        <v>6650.85</v>
      </c>
    </row>
    <row r="1029" spans="1:16" x14ac:dyDescent="0.25">
      <c r="A1029" s="10" t="s">
        <v>813</v>
      </c>
      <c r="B1029" s="11">
        <v>33036</v>
      </c>
      <c r="C1029" s="2" t="s">
        <v>3</v>
      </c>
      <c r="D1029" s="13">
        <v>5560</v>
      </c>
      <c r="E1029" s="53">
        <v>182701.59</v>
      </c>
      <c r="F1029" s="46"/>
      <c r="G1029" s="40" t="s">
        <v>954</v>
      </c>
      <c r="P1029" s="36">
        <f>E1029</f>
        <v>182701.59</v>
      </c>
    </row>
    <row r="1030" spans="1:16" x14ac:dyDescent="0.25">
      <c r="A1030" s="12"/>
      <c r="B1030" s="5"/>
      <c r="C1030" s="5"/>
      <c r="D1030" s="6">
        <v>251.4</v>
      </c>
      <c r="E1030" s="47">
        <v>6114.56</v>
      </c>
      <c r="F1030" s="46"/>
      <c r="G1030" s="40" t="s">
        <v>954</v>
      </c>
      <c r="P1030" s="36">
        <f>E1030</f>
        <v>6114.56</v>
      </c>
    </row>
    <row r="1031" spans="1:16" ht="22.5" x14ac:dyDescent="0.25">
      <c r="A1031" s="10" t="s">
        <v>814</v>
      </c>
      <c r="B1031" s="11">
        <v>33155</v>
      </c>
      <c r="C1031" s="2" t="s">
        <v>201</v>
      </c>
      <c r="D1031" s="3">
        <v>5</v>
      </c>
      <c r="E1031" s="53">
        <v>4128.82</v>
      </c>
      <c r="F1031" s="46"/>
      <c r="G1031" s="40" t="s">
        <v>954</v>
      </c>
      <c r="P1031" s="36">
        <f>E1031</f>
        <v>4128.82</v>
      </c>
    </row>
    <row r="1032" spans="1:16" x14ac:dyDescent="0.25">
      <c r="A1032" s="24" t="s">
        <v>815</v>
      </c>
      <c r="B1032" s="25"/>
      <c r="C1032" s="25"/>
      <c r="D1032" s="27"/>
      <c r="E1032" s="45"/>
      <c r="F1032" s="46"/>
      <c r="P1032" s="38"/>
    </row>
    <row r="1033" spans="1:16" x14ac:dyDescent="0.25">
      <c r="A1033" s="10" t="s">
        <v>816</v>
      </c>
      <c r="B1033" s="11">
        <v>23633</v>
      </c>
      <c r="C1033" s="2" t="s">
        <v>817</v>
      </c>
      <c r="D1033" s="3">
        <v>62</v>
      </c>
      <c r="E1033" s="53">
        <v>1523.73</v>
      </c>
      <c r="F1033" s="46">
        <v>41.49</v>
      </c>
      <c r="G1033" s="40">
        <f>F1033*D1033</f>
        <v>2572.38</v>
      </c>
      <c r="H1033" s="50" t="s">
        <v>1308</v>
      </c>
      <c r="K1033" s="40">
        <v>0.15</v>
      </c>
      <c r="L1033" s="40">
        <v>0</v>
      </c>
      <c r="M1033" s="40">
        <v>0.16</v>
      </c>
      <c r="N1033" s="40">
        <f t="shared" ref="N1033:N1050" si="89">1-((1-K1033)*(1-L1033)*(1-M1033))</f>
        <v>0.28600000000000003</v>
      </c>
      <c r="O1033" s="40">
        <f>G1033*N1033</f>
        <v>735.70068000000015</v>
      </c>
      <c r="P1033" s="36">
        <f>G1033-O1033</f>
        <v>1836.67932</v>
      </c>
    </row>
    <row r="1034" spans="1:16" x14ac:dyDescent="0.25">
      <c r="A1034" s="10" t="s">
        <v>818</v>
      </c>
      <c r="B1034" s="11">
        <v>11604</v>
      </c>
      <c r="C1034" s="2" t="s">
        <v>819</v>
      </c>
      <c r="D1034" s="3">
        <v>220.333</v>
      </c>
      <c r="E1034" s="53">
        <v>5601.68</v>
      </c>
      <c r="F1034" s="40">
        <v>44.9</v>
      </c>
      <c r="G1034" s="40">
        <f>F1034*D1034</f>
        <v>9892.9516999999996</v>
      </c>
      <c r="H1034" s="50" t="s">
        <v>1309</v>
      </c>
      <c r="K1034" s="40">
        <v>0.15</v>
      </c>
      <c r="L1034" s="40">
        <v>0</v>
      </c>
      <c r="M1034" s="40">
        <v>0.16</v>
      </c>
      <c r="N1034" s="40">
        <f t="shared" si="89"/>
        <v>0.28600000000000003</v>
      </c>
      <c r="O1034" s="40">
        <f>G1034*N1034</f>
        <v>2829.3841862000004</v>
      </c>
      <c r="P1034" s="36">
        <f>G1034-O1034</f>
        <v>7063.5675137999988</v>
      </c>
    </row>
    <row r="1035" spans="1:16" x14ac:dyDescent="0.25">
      <c r="A1035" s="10" t="s">
        <v>820</v>
      </c>
      <c r="B1035" s="11">
        <v>32146</v>
      </c>
      <c r="C1035" s="2" t="s">
        <v>3</v>
      </c>
      <c r="D1035" s="3">
        <v>942</v>
      </c>
      <c r="E1035" s="53">
        <v>23540.58</v>
      </c>
      <c r="F1035" s="46"/>
      <c r="G1035" s="40" t="s">
        <v>954</v>
      </c>
      <c r="P1035" s="36">
        <f>E1035</f>
        <v>23540.58</v>
      </c>
    </row>
    <row r="1036" spans="1:16" x14ac:dyDescent="0.25">
      <c r="A1036" s="24" t="s">
        <v>821</v>
      </c>
      <c r="B1036" s="25"/>
      <c r="C1036" s="25"/>
      <c r="D1036" s="27"/>
      <c r="E1036" s="45"/>
      <c r="P1036" s="38"/>
    </row>
    <row r="1037" spans="1:16" x14ac:dyDescent="0.25">
      <c r="A1037" s="10" t="s">
        <v>822</v>
      </c>
      <c r="B1037" s="11">
        <v>34245</v>
      </c>
      <c r="C1037" s="2" t="s">
        <v>3</v>
      </c>
      <c r="D1037" s="13">
        <v>1977.184</v>
      </c>
      <c r="E1037" s="53">
        <v>83611.429999999993</v>
      </c>
      <c r="F1037" s="46">
        <v>40.9</v>
      </c>
      <c r="G1037" s="40">
        <f>F1037*D1037</f>
        <v>80866.825599999996</v>
      </c>
      <c r="H1037" s="50" t="s">
        <v>1309</v>
      </c>
      <c r="K1037" s="40">
        <v>0.15</v>
      </c>
      <c r="L1037" s="40">
        <v>0</v>
      </c>
      <c r="M1037" s="40">
        <v>0.16</v>
      </c>
      <c r="N1037" s="40">
        <f t="shared" si="89"/>
        <v>0.28600000000000003</v>
      </c>
      <c r="O1037" s="40">
        <f>G1037*N1037</f>
        <v>23127.912121600002</v>
      </c>
      <c r="P1037" s="36">
        <f>G1037-O1037</f>
        <v>57738.913478399991</v>
      </c>
    </row>
    <row r="1038" spans="1:16" x14ac:dyDescent="0.25">
      <c r="A1038" s="10" t="s">
        <v>823</v>
      </c>
      <c r="B1038" s="11">
        <v>40649</v>
      </c>
      <c r="C1038" s="2" t="s">
        <v>3</v>
      </c>
      <c r="D1038" s="13">
        <v>5652</v>
      </c>
      <c r="E1038" s="53">
        <v>119123.08</v>
      </c>
      <c r="F1038" s="46"/>
      <c r="G1038" s="40" t="s">
        <v>954</v>
      </c>
      <c r="P1038" s="36">
        <f t="shared" ref="P1038:P1043" si="90">E1038</f>
        <v>119123.08</v>
      </c>
    </row>
    <row r="1039" spans="1:16" x14ac:dyDescent="0.25">
      <c r="A1039" s="10" t="s">
        <v>824</v>
      </c>
      <c r="B1039" s="11">
        <v>11538</v>
      </c>
      <c r="C1039" s="2" t="s">
        <v>3</v>
      </c>
      <c r="D1039" s="13">
        <v>39564</v>
      </c>
      <c r="E1039" s="53">
        <v>845261.39</v>
      </c>
      <c r="F1039" s="46"/>
      <c r="G1039" s="40" t="s">
        <v>954</v>
      </c>
      <c r="P1039" s="36">
        <f t="shared" si="90"/>
        <v>845261.39</v>
      </c>
    </row>
    <row r="1040" spans="1:16" x14ac:dyDescent="0.25">
      <c r="A1040" s="10" t="s">
        <v>825</v>
      </c>
      <c r="B1040" s="11">
        <v>49202</v>
      </c>
      <c r="C1040" s="2" t="s">
        <v>826</v>
      </c>
      <c r="D1040" s="13">
        <v>3533</v>
      </c>
      <c r="E1040" s="53">
        <v>82058.98</v>
      </c>
      <c r="F1040" s="46"/>
      <c r="G1040" s="40" t="s">
        <v>954</v>
      </c>
      <c r="P1040" s="36">
        <f t="shared" si="90"/>
        <v>82058.98</v>
      </c>
    </row>
    <row r="1041" spans="1:16" x14ac:dyDescent="0.25">
      <c r="A1041" s="10" t="s">
        <v>827</v>
      </c>
      <c r="B1041" s="11">
        <v>57791</v>
      </c>
      <c r="C1041" s="2" t="s">
        <v>3</v>
      </c>
      <c r="D1041" s="13">
        <v>7536</v>
      </c>
      <c r="E1041" s="53">
        <v>250948.8</v>
      </c>
      <c r="F1041" s="46"/>
      <c r="G1041" s="40" t="s">
        <v>954</v>
      </c>
      <c r="P1041" s="36">
        <f t="shared" si="90"/>
        <v>250948.8</v>
      </c>
    </row>
    <row r="1042" spans="1:16" x14ac:dyDescent="0.25">
      <c r="A1042" s="10" t="s">
        <v>828</v>
      </c>
      <c r="B1042" s="11">
        <v>57792</v>
      </c>
      <c r="C1042" s="2" t="s">
        <v>3</v>
      </c>
      <c r="D1042" s="13">
        <v>22109.87</v>
      </c>
      <c r="E1042" s="53">
        <v>725203.74</v>
      </c>
      <c r="F1042" s="46"/>
      <c r="G1042" s="40" t="s">
        <v>954</v>
      </c>
      <c r="P1042" s="36">
        <f t="shared" si="90"/>
        <v>725203.74</v>
      </c>
    </row>
    <row r="1043" spans="1:16" ht="22.5" x14ac:dyDescent="0.25">
      <c r="A1043" s="10" t="s">
        <v>829</v>
      </c>
      <c r="B1043" s="11">
        <v>57793</v>
      </c>
      <c r="C1043" s="2" t="s">
        <v>830</v>
      </c>
      <c r="D1043" s="13">
        <v>25023.436000000002</v>
      </c>
      <c r="E1043" s="53">
        <v>820768.7</v>
      </c>
      <c r="F1043" s="46"/>
      <c r="G1043" s="40" t="s">
        <v>954</v>
      </c>
      <c r="P1043" s="36">
        <f t="shared" si="90"/>
        <v>820768.7</v>
      </c>
    </row>
    <row r="1044" spans="1:16" x14ac:dyDescent="0.25">
      <c r="A1044" s="10" t="s">
        <v>831</v>
      </c>
      <c r="B1044" s="11">
        <v>28623</v>
      </c>
      <c r="C1044" s="2" t="s">
        <v>3</v>
      </c>
      <c r="D1044" s="3">
        <v>354.5</v>
      </c>
      <c r="E1044" s="53">
        <v>7210.17</v>
      </c>
      <c r="F1044" s="46"/>
      <c r="K1044" s="40">
        <v>0.15</v>
      </c>
      <c r="L1044" s="40">
        <v>0</v>
      </c>
      <c r="M1044" s="40">
        <v>0.16</v>
      </c>
      <c r="N1044" s="40">
        <f t="shared" si="89"/>
        <v>0.28600000000000003</v>
      </c>
      <c r="O1044" s="40">
        <f t="shared" ref="O1044:O1050" si="91">G1044*N1044</f>
        <v>0</v>
      </c>
      <c r="P1044" s="36">
        <f>D1044*10</f>
        <v>3545</v>
      </c>
    </row>
    <row r="1045" spans="1:16" x14ac:dyDescent="0.25">
      <c r="A1045" s="10" t="s">
        <v>832</v>
      </c>
      <c r="B1045" s="11">
        <v>57794</v>
      </c>
      <c r="C1045" s="2" t="s">
        <v>833</v>
      </c>
      <c r="D1045" s="13">
        <v>15311.5</v>
      </c>
      <c r="E1045" s="53">
        <v>502217.2</v>
      </c>
      <c r="F1045" s="46"/>
      <c r="G1045" s="40" t="s">
        <v>954</v>
      </c>
      <c r="P1045" s="36">
        <f>E1045</f>
        <v>502217.2</v>
      </c>
    </row>
    <row r="1046" spans="1:16" x14ac:dyDescent="0.25">
      <c r="A1046" s="10" t="s">
        <v>834</v>
      </c>
      <c r="B1046" s="11">
        <v>40294</v>
      </c>
      <c r="C1046" s="2" t="s">
        <v>835</v>
      </c>
      <c r="D1046" s="13">
        <v>1243.9000000000001</v>
      </c>
      <c r="E1046" s="53">
        <v>29252.73</v>
      </c>
      <c r="F1046" s="46"/>
      <c r="G1046" s="40" t="s">
        <v>954</v>
      </c>
      <c r="P1046" s="36">
        <f>E1046</f>
        <v>29252.73</v>
      </c>
    </row>
    <row r="1047" spans="1:16" x14ac:dyDescent="0.25">
      <c r="A1047" s="10" t="s">
        <v>836</v>
      </c>
      <c r="B1047" s="11">
        <v>11498</v>
      </c>
      <c r="C1047" s="2" t="s">
        <v>811</v>
      </c>
      <c r="D1047" s="13">
        <v>2185.538</v>
      </c>
      <c r="E1047" s="53">
        <v>65553.179999999993</v>
      </c>
      <c r="F1047" s="46"/>
      <c r="G1047" s="40" t="s">
        <v>954</v>
      </c>
      <c r="P1047" s="36">
        <f>E1047</f>
        <v>65553.179999999993</v>
      </c>
    </row>
    <row r="1048" spans="1:16" x14ac:dyDescent="0.25">
      <c r="A1048" s="10" t="s">
        <v>837</v>
      </c>
      <c r="B1048" s="11">
        <v>22233</v>
      </c>
      <c r="C1048" s="2" t="s">
        <v>3</v>
      </c>
      <c r="D1048" s="13">
        <v>4882.7759999999998</v>
      </c>
      <c r="E1048" s="53">
        <v>110930.89</v>
      </c>
      <c r="F1048" s="46"/>
      <c r="G1048" s="40" t="s">
        <v>954</v>
      </c>
      <c r="P1048" s="36">
        <f>E1048</f>
        <v>110930.89</v>
      </c>
    </row>
    <row r="1049" spans="1:16" x14ac:dyDescent="0.25">
      <c r="A1049" s="10" t="s">
        <v>813</v>
      </c>
      <c r="B1049" s="11">
        <v>33036</v>
      </c>
      <c r="C1049" s="2" t="s">
        <v>3</v>
      </c>
      <c r="D1049" s="3">
        <v>755.2</v>
      </c>
      <c r="E1049" s="53">
        <v>24815.87</v>
      </c>
      <c r="F1049" s="46"/>
      <c r="G1049" s="40" t="s">
        <v>954</v>
      </c>
      <c r="P1049" s="36">
        <f>E1049</f>
        <v>24815.87</v>
      </c>
    </row>
    <row r="1050" spans="1:16" x14ac:dyDescent="0.25">
      <c r="A1050" s="10" t="s">
        <v>838</v>
      </c>
      <c r="B1050" s="11">
        <v>13604</v>
      </c>
      <c r="C1050" s="2" t="s">
        <v>839</v>
      </c>
      <c r="D1050" s="13">
        <v>10610.998</v>
      </c>
      <c r="E1050" s="53">
        <v>198731.4</v>
      </c>
      <c r="F1050" s="46">
        <v>162</v>
      </c>
      <c r="G1050" s="40">
        <f>F1050*D1050</f>
        <v>1718981.676</v>
      </c>
      <c r="H1050" s="50" t="s">
        <v>1293</v>
      </c>
      <c r="K1050" s="40">
        <v>0.15</v>
      </c>
      <c r="L1050" s="40">
        <v>0</v>
      </c>
      <c r="M1050" s="40">
        <v>0.16</v>
      </c>
      <c r="N1050" s="40">
        <f t="shared" si="89"/>
        <v>0.28600000000000003</v>
      </c>
      <c r="O1050" s="40">
        <f t="shared" si="91"/>
        <v>491628.75933600008</v>
      </c>
      <c r="P1050" s="36">
        <f t="shared" ref="P1050" si="92">G1050-O1050</f>
        <v>1227352.9166639999</v>
      </c>
    </row>
    <row r="1051" spans="1:16" x14ac:dyDescent="0.25">
      <c r="A1051" s="24" t="s">
        <v>840</v>
      </c>
      <c r="B1051" s="25"/>
      <c r="C1051" s="25"/>
      <c r="D1051" s="27"/>
      <c r="E1051" s="45"/>
      <c r="F1051" s="46"/>
      <c r="P1051" s="38"/>
    </row>
    <row r="1052" spans="1:16" x14ac:dyDescent="0.25">
      <c r="A1052" s="10" t="s">
        <v>808</v>
      </c>
      <c r="B1052" s="11">
        <v>32251</v>
      </c>
      <c r="C1052" s="2" t="s">
        <v>3</v>
      </c>
      <c r="D1052" s="13">
        <v>7536</v>
      </c>
      <c r="E1052" s="53">
        <v>265148.44</v>
      </c>
      <c r="F1052" s="46"/>
      <c r="G1052" s="40" t="s">
        <v>954</v>
      </c>
      <c r="P1052" s="36">
        <f t="shared" ref="P1052:P1059" si="93">E1052</f>
        <v>265148.44</v>
      </c>
    </row>
    <row r="1053" spans="1:16" x14ac:dyDescent="0.25">
      <c r="A1053" s="10" t="s">
        <v>812</v>
      </c>
      <c r="B1053" s="11">
        <v>12252</v>
      </c>
      <c r="C1053" s="2" t="s">
        <v>3</v>
      </c>
      <c r="D1053" s="3">
        <v>543.67899999999997</v>
      </c>
      <c r="E1053" s="53">
        <v>12716.56</v>
      </c>
      <c r="F1053" s="46"/>
      <c r="G1053" s="40" t="s">
        <v>954</v>
      </c>
      <c r="P1053" s="36">
        <f t="shared" si="93"/>
        <v>12716.56</v>
      </c>
    </row>
    <row r="1054" spans="1:16" x14ac:dyDescent="0.25">
      <c r="A1054" s="10" t="s">
        <v>841</v>
      </c>
      <c r="B1054" s="11">
        <v>25459</v>
      </c>
      <c r="C1054" s="2" t="s">
        <v>3</v>
      </c>
      <c r="D1054" s="3">
        <v>816</v>
      </c>
      <c r="E1054" s="53">
        <v>26821.919999999998</v>
      </c>
      <c r="F1054" s="46"/>
      <c r="G1054" s="40" t="s">
        <v>954</v>
      </c>
      <c r="P1054" s="36">
        <f t="shared" si="93"/>
        <v>26821.919999999998</v>
      </c>
    </row>
    <row r="1055" spans="1:16" x14ac:dyDescent="0.25">
      <c r="A1055" s="10" t="s">
        <v>813</v>
      </c>
      <c r="B1055" s="11">
        <v>33036</v>
      </c>
      <c r="C1055" s="2" t="s">
        <v>3</v>
      </c>
      <c r="D1055" s="13">
        <v>4218</v>
      </c>
      <c r="E1055" s="53">
        <v>138603.48000000001</v>
      </c>
      <c r="F1055" s="46"/>
      <c r="G1055" s="40" t="s">
        <v>954</v>
      </c>
      <c r="P1055" s="36">
        <f t="shared" si="93"/>
        <v>138603.48000000001</v>
      </c>
    </row>
    <row r="1056" spans="1:16" x14ac:dyDescent="0.25">
      <c r="A1056" s="10" t="s">
        <v>820</v>
      </c>
      <c r="B1056" s="11">
        <v>32146</v>
      </c>
      <c r="C1056" s="2" t="s">
        <v>3</v>
      </c>
      <c r="D1056" s="13">
        <v>27318</v>
      </c>
      <c r="E1056" s="53">
        <v>682676.82</v>
      </c>
      <c r="F1056" s="46"/>
      <c r="G1056" s="40" t="s">
        <v>954</v>
      </c>
      <c r="P1056" s="36">
        <f t="shared" si="93"/>
        <v>682676.82</v>
      </c>
    </row>
    <row r="1057" spans="1:16" x14ac:dyDescent="0.25">
      <c r="A1057" s="10" t="s">
        <v>842</v>
      </c>
      <c r="B1057" s="11">
        <v>32244</v>
      </c>
      <c r="C1057" s="2" t="s">
        <v>3</v>
      </c>
      <c r="D1057" s="13">
        <v>3202.8</v>
      </c>
      <c r="E1057" s="53">
        <v>97377.23</v>
      </c>
      <c r="F1057" s="46"/>
      <c r="G1057" s="40" t="s">
        <v>954</v>
      </c>
      <c r="P1057" s="36">
        <f t="shared" si="93"/>
        <v>97377.23</v>
      </c>
    </row>
    <row r="1058" spans="1:16" x14ac:dyDescent="0.25">
      <c r="A1058" s="9" t="s">
        <v>843</v>
      </c>
      <c r="B1058" s="11">
        <v>33039</v>
      </c>
      <c r="C1058" s="2" t="s">
        <v>3</v>
      </c>
      <c r="D1058" s="13">
        <v>4521.3999999999996</v>
      </c>
      <c r="E1058" s="53">
        <v>135493.57999999999</v>
      </c>
      <c r="F1058" s="46"/>
      <c r="G1058" s="40" t="s">
        <v>954</v>
      </c>
      <c r="P1058" s="36">
        <f t="shared" si="93"/>
        <v>135493.57999999999</v>
      </c>
    </row>
    <row r="1059" spans="1:16" x14ac:dyDescent="0.25">
      <c r="A1059" s="10" t="s">
        <v>844</v>
      </c>
      <c r="B1059" s="11">
        <v>25836</v>
      </c>
      <c r="C1059" s="2" t="s">
        <v>3</v>
      </c>
      <c r="D1059" s="3">
        <v>381</v>
      </c>
      <c r="E1059" s="53">
        <v>11882.03</v>
      </c>
      <c r="F1059" s="46"/>
      <c r="G1059" s="40" t="s">
        <v>954</v>
      </c>
      <c r="P1059" s="36">
        <f t="shared" si="93"/>
        <v>11882.03</v>
      </c>
    </row>
    <row r="1060" spans="1:16" ht="22.5" x14ac:dyDescent="0.25">
      <c r="A1060" s="24" t="s">
        <v>846</v>
      </c>
      <c r="B1060" s="25"/>
      <c r="C1060" s="25"/>
      <c r="D1060" s="27"/>
      <c r="E1060" s="45"/>
      <c r="F1060" s="46"/>
      <c r="P1060" s="38"/>
    </row>
    <row r="1061" spans="1:16" x14ac:dyDescent="0.25">
      <c r="A1061" s="10" t="s">
        <v>847</v>
      </c>
      <c r="B1061" s="11">
        <v>40339</v>
      </c>
      <c r="C1061" s="2" t="s">
        <v>848</v>
      </c>
      <c r="D1061" s="13">
        <v>2826</v>
      </c>
      <c r="E1061" s="53">
        <v>66458.899999999994</v>
      </c>
      <c r="F1061" s="46"/>
      <c r="G1061" s="40" t="s">
        <v>954</v>
      </c>
      <c r="P1061" s="36">
        <f>E1061</f>
        <v>66458.899999999994</v>
      </c>
    </row>
    <row r="1062" spans="1:16" x14ac:dyDescent="0.25">
      <c r="A1062" s="10" t="s">
        <v>808</v>
      </c>
      <c r="B1062" s="11">
        <v>32251</v>
      </c>
      <c r="C1062" s="2" t="s">
        <v>3</v>
      </c>
      <c r="D1062" s="13">
        <v>2508</v>
      </c>
      <c r="E1062" s="53">
        <v>51169.57</v>
      </c>
      <c r="F1062" s="46"/>
      <c r="G1062" s="40" t="s">
        <v>954</v>
      </c>
      <c r="P1062" s="36">
        <f>E1062</f>
        <v>51169.57</v>
      </c>
    </row>
    <row r="1063" spans="1:16" x14ac:dyDescent="0.25">
      <c r="A1063" s="10" t="s">
        <v>849</v>
      </c>
      <c r="B1063" s="11">
        <v>14265</v>
      </c>
      <c r="C1063" s="2" t="s">
        <v>850</v>
      </c>
      <c r="D1063" s="13">
        <v>1052</v>
      </c>
      <c r="E1063" s="53">
        <v>44741.56</v>
      </c>
      <c r="F1063" s="46"/>
      <c r="G1063" s="40" t="s">
        <v>954</v>
      </c>
      <c r="P1063" s="36">
        <f>E1063</f>
        <v>44741.56</v>
      </c>
    </row>
    <row r="1064" spans="1:16" x14ac:dyDescent="0.25">
      <c r="A1064" s="24" t="s">
        <v>851</v>
      </c>
      <c r="B1064" s="25"/>
      <c r="C1064" s="25"/>
      <c r="D1064" s="26"/>
      <c r="E1064" s="45"/>
      <c r="F1064" s="46"/>
      <c r="P1064" s="38"/>
    </row>
    <row r="1065" spans="1:16" x14ac:dyDescent="0.25">
      <c r="A1065" s="10" t="s">
        <v>829</v>
      </c>
      <c r="B1065" s="11">
        <v>57793</v>
      </c>
      <c r="C1065" s="2" t="s">
        <v>3</v>
      </c>
      <c r="D1065" s="3">
        <v>410.56400000000002</v>
      </c>
      <c r="E1065" s="53">
        <v>13466.5</v>
      </c>
      <c r="F1065" s="46"/>
      <c r="G1065" s="40" t="s">
        <v>954</v>
      </c>
      <c r="P1065" s="36">
        <f>E1065</f>
        <v>13466.5</v>
      </c>
    </row>
    <row r="1066" spans="1:16" x14ac:dyDescent="0.25">
      <c r="A1066" s="10" t="s">
        <v>836</v>
      </c>
      <c r="B1066" s="11">
        <v>11498</v>
      </c>
      <c r="C1066" s="2" t="s">
        <v>3</v>
      </c>
      <c r="D1066" s="3">
        <v>453.5</v>
      </c>
      <c r="E1066" s="53">
        <v>11529.41</v>
      </c>
      <c r="F1066" s="46"/>
      <c r="G1066" s="40" t="s">
        <v>954</v>
      </c>
      <c r="P1066" s="36">
        <f>E1066</f>
        <v>11529.41</v>
      </c>
    </row>
    <row r="1067" spans="1:16" x14ac:dyDescent="0.25">
      <c r="A1067" s="24" t="s">
        <v>852</v>
      </c>
      <c r="B1067" s="25"/>
      <c r="C1067" s="25"/>
      <c r="D1067" s="26"/>
      <c r="E1067" s="45"/>
      <c r="F1067" s="46"/>
      <c r="P1067" s="38"/>
    </row>
    <row r="1068" spans="1:16" x14ac:dyDescent="0.25">
      <c r="A1068" s="10" t="s">
        <v>838</v>
      </c>
      <c r="B1068" s="11">
        <v>13604</v>
      </c>
      <c r="C1068" s="2" t="s">
        <v>3</v>
      </c>
      <c r="D1068" s="3">
        <v>762.66499999999996</v>
      </c>
      <c r="E1068" s="53">
        <v>762.67</v>
      </c>
      <c r="F1068" s="46">
        <v>162</v>
      </c>
      <c r="G1068" s="40">
        <f>F1068*D1068</f>
        <v>123551.73</v>
      </c>
      <c r="H1068" s="50" t="s">
        <v>1293</v>
      </c>
      <c r="K1068" s="40">
        <v>0.15</v>
      </c>
      <c r="L1068" s="40">
        <v>0</v>
      </c>
      <c r="M1068" s="40">
        <v>0.16</v>
      </c>
      <c r="N1068" s="40">
        <f t="shared" ref="N1068:N1078" si="94">1-((1-K1068)*(1-L1068)*(1-M1068))</f>
        <v>0.28600000000000003</v>
      </c>
      <c r="O1068" s="40">
        <f t="shared" ref="O1068:O1078" si="95">G1068*N1068</f>
        <v>35335.794780000004</v>
      </c>
      <c r="P1068" s="36">
        <f t="shared" ref="P1068:P1078" si="96">G1068-O1068</f>
        <v>88215.935219999985</v>
      </c>
    </row>
    <row r="1069" spans="1:16" x14ac:dyDescent="0.25">
      <c r="A1069" s="24" t="s">
        <v>853</v>
      </c>
      <c r="B1069" s="25"/>
      <c r="C1069" s="25"/>
      <c r="D1069" s="27"/>
      <c r="E1069" s="45"/>
      <c r="F1069" s="46"/>
      <c r="P1069" s="38"/>
    </row>
    <row r="1070" spans="1:16" x14ac:dyDescent="0.25">
      <c r="A1070" s="10" t="s">
        <v>854</v>
      </c>
      <c r="B1070" s="11">
        <v>40320</v>
      </c>
      <c r="C1070" s="2" t="s">
        <v>855</v>
      </c>
      <c r="D1070" s="3">
        <v>989</v>
      </c>
      <c r="E1070" s="53">
        <v>9890</v>
      </c>
      <c r="F1070" s="46"/>
      <c r="G1070" s="40" t="s">
        <v>954</v>
      </c>
      <c r="P1070" s="36">
        <f t="shared" ref="P1070:P1077" si="97">E1070</f>
        <v>9890</v>
      </c>
    </row>
    <row r="1071" spans="1:16" x14ac:dyDescent="0.25">
      <c r="A1071" s="10" t="s">
        <v>856</v>
      </c>
      <c r="B1071" s="11">
        <v>28709</v>
      </c>
      <c r="C1071" s="2" t="s">
        <v>857</v>
      </c>
      <c r="D1071" s="13">
        <v>2321.13</v>
      </c>
      <c r="E1071" s="53">
        <v>23211.3</v>
      </c>
      <c r="F1071" s="46"/>
      <c r="G1071" s="40" t="s">
        <v>954</v>
      </c>
      <c r="P1071" s="36">
        <f t="shared" si="97"/>
        <v>23211.3</v>
      </c>
    </row>
    <row r="1072" spans="1:16" x14ac:dyDescent="0.25">
      <c r="A1072" s="10" t="s">
        <v>858</v>
      </c>
      <c r="B1072" s="11">
        <v>32252</v>
      </c>
      <c r="C1072" s="2" t="s">
        <v>3</v>
      </c>
      <c r="D1072" s="13">
        <v>3140</v>
      </c>
      <c r="E1072" s="53">
        <v>89585.95</v>
      </c>
      <c r="F1072" s="46"/>
      <c r="G1072" s="40" t="s">
        <v>954</v>
      </c>
      <c r="P1072" s="36">
        <f t="shared" si="97"/>
        <v>89585.95</v>
      </c>
    </row>
    <row r="1073" spans="1:16" x14ac:dyDescent="0.25">
      <c r="A1073" s="10" t="s">
        <v>859</v>
      </c>
      <c r="B1073" s="11">
        <v>40245</v>
      </c>
      <c r="C1073" s="2" t="s">
        <v>3</v>
      </c>
      <c r="D1073" s="13">
        <v>1413</v>
      </c>
      <c r="E1073" s="53">
        <v>14130</v>
      </c>
      <c r="F1073" s="46"/>
      <c r="G1073" s="40" t="s">
        <v>954</v>
      </c>
      <c r="P1073" s="36">
        <f t="shared" si="97"/>
        <v>14130</v>
      </c>
    </row>
    <row r="1074" spans="1:16" x14ac:dyDescent="0.25">
      <c r="A1074" s="10" t="s">
        <v>860</v>
      </c>
      <c r="B1074" s="11">
        <v>14585</v>
      </c>
      <c r="C1074" s="2" t="s">
        <v>861</v>
      </c>
      <c r="D1074" s="13">
        <v>10676</v>
      </c>
      <c r="E1074" s="53">
        <v>106760</v>
      </c>
      <c r="F1074" s="46"/>
      <c r="G1074" s="40" t="s">
        <v>954</v>
      </c>
      <c r="P1074" s="36">
        <f t="shared" si="97"/>
        <v>106760</v>
      </c>
    </row>
    <row r="1075" spans="1:16" x14ac:dyDescent="0.25">
      <c r="A1075" s="10" t="s">
        <v>803</v>
      </c>
      <c r="B1075" s="11">
        <v>23025</v>
      </c>
      <c r="C1075" s="2" t="s">
        <v>3</v>
      </c>
      <c r="D1075" s="3">
        <v>818</v>
      </c>
      <c r="E1075" s="53">
        <v>8720.34</v>
      </c>
      <c r="F1075" s="46"/>
      <c r="G1075" s="40" t="s">
        <v>954</v>
      </c>
      <c r="P1075" s="36">
        <f t="shared" si="97"/>
        <v>8720.34</v>
      </c>
    </row>
    <row r="1076" spans="1:16" ht="22.5" x14ac:dyDescent="0.25">
      <c r="A1076" s="10" t="s">
        <v>845</v>
      </c>
      <c r="B1076" s="11">
        <v>25346</v>
      </c>
      <c r="C1076" s="2" t="s">
        <v>862</v>
      </c>
      <c r="D1076" s="13">
        <v>2187.4299999999998</v>
      </c>
      <c r="E1076" s="53">
        <v>21874.3</v>
      </c>
      <c r="F1076" s="46"/>
      <c r="G1076" s="40" t="s">
        <v>954</v>
      </c>
      <c r="P1076" s="36">
        <f t="shared" si="97"/>
        <v>21874.3</v>
      </c>
    </row>
    <row r="1077" spans="1:16" x14ac:dyDescent="0.25">
      <c r="A1077" s="10" t="s">
        <v>863</v>
      </c>
      <c r="B1077" s="11">
        <v>44128</v>
      </c>
      <c r="C1077" s="2" t="s">
        <v>864</v>
      </c>
      <c r="D1077" s="13">
        <v>2712</v>
      </c>
      <c r="E1077" s="53">
        <v>27120</v>
      </c>
      <c r="F1077" s="46"/>
      <c r="G1077" s="40" t="s">
        <v>954</v>
      </c>
      <c r="P1077" s="36">
        <f t="shared" si="97"/>
        <v>27120</v>
      </c>
    </row>
    <row r="1078" spans="1:16" x14ac:dyDescent="0.25">
      <c r="A1078" s="10" t="s">
        <v>804</v>
      </c>
      <c r="B1078" s="11">
        <v>27807</v>
      </c>
      <c r="C1078" s="2" t="s">
        <v>3</v>
      </c>
      <c r="D1078" s="3">
        <v>198.59</v>
      </c>
      <c r="E1078" s="53">
        <v>1985.9</v>
      </c>
      <c r="F1078" s="46">
        <v>162</v>
      </c>
      <c r="G1078" s="40">
        <f>F1078*D1078</f>
        <v>32171.58</v>
      </c>
      <c r="H1078" s="50" t="s">
        <v>1293</v>
      </c>
      <c r="K1078" s="40">
        <v>0.15</v>
      </c>
      <c r="L1078" s="40">
        <v>0</v>
      </c>
      <c r="M1078" s="40">
        <v>0.16</v>
      </c>
      <c r="N1078" s="40">
        <f t="shared" si="94"/>
        <v>0.28600000000000003</v>
      </c>
      <c r="O1078" s="40">
        <f t="shared" si="95"/>
        <v>9201.0718800000013</v>
      </c>
      <c r="P1078" s="36">
        <f t="shared" si="96"/>
        <v>22970.508119999999</v>
      </c>
    </row>
    <row r="1079" spans="1:16" x14ac:dyDescent="0.25">
      <c r="A1079" s="10" t="s">
        <v>865</v>
      </c>
      <c r="B1079" s="11">
        <v>21911</v>
      </c>
      <c r="C1079" s="2" t="s">
        <v>3</v>
      </c>
      <c r="D1079" s="3">
        <v>0.6</v>
      </c>
      <c r="E1079" s="53">
        <v>12.2</v>
      </c>
      <c r="F1079" s="46"/>
      <c r="G1079" s="40" t="s">
        <v>954</v>
      </c>
      <c r="P1079" s="36">
        <f>E1079</f>
        <v>12.2</v>
      </c>
    </row>
    <row r="1080" spans="1:16" x14ac:dyDescent="0.25">
      <c r="A1080" s="10" t="s">
        <v>866</v>
      </c>
      <c r="B1080" s="11">
        <v>33038</v>
      </c>
      <c r="C1080" s="2" t="s">
        <v>3</v>
      </c>
      <c r="D1080" s="13">
        <v>6026</v>
      </c>
      <c r="E1080" s="53">
        <v>149785.76</v>
      </c>
      <c r="F1080" s="46"/>
      <c r="G1080" s="40" t="s">
        <v>954</v>
      </c>
      <c r="P1080" s="36">
        <f>E1080</f>
        <v>149785.76</v>
      </c>
    </row>
    <row r="1081" spans="1:16" x14ac:dyDescent="0.25">
      <c r="A1081" s="14" t="s">
        <v>867</v>
      </c>
      <c r="B1081" s="15">
        <v>15660</v>
      </c>
      <c r="C1081" s="16" t="s">
        <v>868</v>
      </c>
      <c r="D1081" s="17">
        <v>1017</v>
      </c>
      <c r="E1081" s="53">
        <v>10170</v>
      </c>
      <c r="F1081" s="46"/>
      <c r="G1081" s="40" t="s">
        <v>954</v>
      </c>
      <c r="P1081" s="36">
        <f>E1081</f>
        <v>10170</v>
      </c>
    </row>
    <row r="1082" spans="1:16" x14ac:dyDescent="0.25">
      <c r="A1082" s="10" t="s">
        <v>869</v>
      </c>
      <c r="B1082" s="11">
        <v>22162</v>
      </c>
      <c r="C1082" s="2" t="s">
        <v>870</v>
      </c>
      <c r="D1082" s="3">
        <v>2.65</v>
      </c>
      <c r="E1082" s="53">
        <v>80847.45</v>
      </c>
      <c r="F1082" s="46"/>
      <c r="G1082" s="40" t="s">
        <v>954</v>
      </c>
      <c r="P1082" s="36">
        <f>E1082</f>
        <v>80847.45</v>
      </c>
    </row>
    <row r="1083" spans="1:16" x14ac:dyDescent="0.25">
      <c r="A1083" s="30" t="s">
        <v>1300</v>
      </c>
      <c r="B1083" s="31"/>
      <c r="C1083" s="31"/>
      <c r="D1083" s="31"/>
      <c r="E1083" s="53">
        <v>59065040.780000016</v>
      </c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39">
        <f>SUM(P4:P1082)</f>
        <v>66564612.18808607</v>
      </c>
    </row>
    <row r="1084" spans="1:16" x14ac:dyDescent="0.25">
      <c r="F1084" s="46"/>
    </row>
    <row r="1085" spans="1:16" x14ac:dyDescent="0.25">
      <c r="F1085" s="46"/>
    </row>
    <row r="1086" spans="1:16" x14ac:dyDescent="0.25">
      <c r="F1086" s="46"/>
    </row>
    <row r="1087" spans="1:16" x14ac:dyDescent="0.25">
      <c r="F1087" s="46"/>
    </row>
    <row r="1088" spans="1:16" x14ac:dyDescent="0.25">
      <c r="F1088" s="46"/>
    </row>
    <row r="1089" spans="6:6" x14ac:dyDescent="0.25">
      <c r="F1089" s="46"/>
    </row>
    <row r="1090" spans="6:6" x14ac:dyDescent="0.25">
      <c r="F1090" s="46"/>
    </row>
    <row r="1091" spans="6:6" x14ac:dyDescent="0.25">
      <c r="F1091" s="46"/>
    </row>
    <row r="1092" spans="6:6" x14ac:dyDescent="0.25">
      <c r="F1092" s="46"/>
    </row>
    <row r="1093" spans="6:6" x14ac:dyDescent="0.25">
      <c r="F1093" s="46"/>
    </row>
    <row r="1094" spans="6:6" x14ac:dyDescent="0.25">
      <c r="F1094" s="46"/>
    </row>
    <row r="1095" spans="6:6" x14ac:dyDescent="0.25">
      <c r="F1095" s="46"/>
    </row>
    <row r="1096" spans="6:6" x14ac:dyDescent="0.25">
      <c r="F1096" s="46"/>
    </row>
    <row r="1097" spans="6:6" x14ac:dyDescent="0.25">
      <c r="F1097" s="46"/>
    </row>
    <row r="1098" spans="6:6" x14ac:dyDescent="0.25">
      <c r="F1098" s="46"/>
    </row>
    <row r="1099" spans="6:6" x14ac:dyDescent="0.25">
      <c r="F1099" s="46"/>
    </row>
    <row r="1100" spans="6:6" x14ac:dyDescent="0.25">
      <c r="F1100" s="46"/>
    </row>
    <row r="1101" spans="6:6" x14ac:dyDescent="0.25">
      <c r="F1101" s="46"/>
    </row>
    <row r="1102" spans="6:6" x14ac:dyDescent="0.25">
      <c r="F1102" s="46"/>
    </row>
    <row r="1103" spans="6:6" x14ac:dyDescent="0.25">
      <c r="F1103" s="46"/>
    </row>
    <row r="1104" spans="6:6" x14ac:dyDescent="0.25">
      <c r="F1104" s="46"/>
    </row>
    <row r="1105" spans="6:6" x14ac:dyDescent="0.25">
      <c r="F1105" s="46"/>
    </row>
    <row r="1106" spans="6:6" x14ac:dyDescent="0.25">
      <c r="F1106" s="46"/>
    </row>
    <row r="1107" spans="6:6" x14ac:dyDescent="0.25">
      <c r="F1107" s="46"/>
    </row>
    <row r="1108" spans="6:6" x14ac:dyDescent="0.25">
      <c r="F1108" s="46"/>
    </row>
    <row r="1109" spans="6:6" x14ac:dyDescent="0.25">
      <c r="F1109" s="46"/>
    </row>
    <row r="1110" spans="6:6" x14ac:dyDescent="0.25">
      <c r="F1110" s="46"/>
    </row>
    <row r="1111" spans="6:6" x14ac:dyDescent="0.25">
      <c r="F1111" s="46"/>
    </row>
    <row r="1112" spans="6:6" x14ac:dyDescent="0.25">
      <c r="F1112" s="46"/>
    </row>
    <row r="1113" spans="6:6" x14ac:dyDescent="0.25">
      <c r="F1113" s="46"/>
    </row>
    <row r="1114" spans="6:6" x14ac:dyDescent="0.25">
      <c r="F1114" s="46"/>
    </row>
    <row r="1115" spans="6:6" x14ac:dyDescent="0.25">
      <c r="F1115" s="46"/>
    </row>
    <row r="1116" spans="6:6" x14ac:dyDescent="0.25">
      <c r="F1116" s="46"/>
    </row>
    <row r="1117" spans="6:6" x14ac:dyDescent="0.25">
      <c r="F1117" s="46"/>
    </row>
    <row r="1118" spans="6:6" x14ac:dyDescent="0.25">
      <c r="F1118" s="46"/>
    </row>
    <row r="1119" spans="6:6" x14ac:dyDescent="0.25">
      <c r="F1119" s="46"/>
    </row>
    <row r="1120" spans="6:6" x14ac:dyDescent="0.25">
      <c r="F1120" s="46"/>
    </row>
    <row r="1121" spans="6:6" x14ac:dyDescent="0.25">
      <c r="F1121" s="46"/>
    </row>
    <row r="1122" spans="6:6" x14ac:dyDescent="0.25">
      <c r="F1122" s="46"/>
    </row>
    <row r="1123" spans="6:6" x14ac:dyDescent="0.25">
      <c r="F1123" s="46"/>
    </row>
    <row r="1124" spans="6:6" x14ac:dyDescent="0.25">
      <c r="F1124" s="46"/>
    </row>
    <row r="1125" spans="6:6" x14ac:dyDescent="0.25">
      <c r="F1125" s="46"/>
    </row>
    <row r="1126" spans="6:6" x14ac:dyDescent="0.25">
      <c r="F1126" s="46"/>
    </row>
    <row r="1127" spans="6:6" x14ac:dyDescent="0.25">
      <c r="F1127" s="46"/>
    </row>
    <row r="1128" spans="6:6" x14ac:dyDescent="0.25">
      <c r="F1128" s="46"/>
    </row>
    <row r="1129" spans="6:6" x14ac:dyDescent="0.25">
      <c r="F1129" s="46"/>
    </row>
    <row r="1130" spans="6:6" x14ac:dyDescent="0.25">
      <c r="F1130" s="46"/>
    </row>
    <row r="1131" spans="6:6" x14ac:dyDescent="0.25">
      <c r="F1131" s="46"/>
    </row>
    <row r="1132" spans="6:6" x14ac:dyDescent="0.25">
      <c r="F1132" s="46"/>
    </row>
    <row r="1133" spans="6:6" x14ac:dyDescent="0.25">
      <c r="F1133" s="46"/>
    </row>
    <row r="1134" spans="6:6" x14ac:dyDescent="0.25">
      <c r="F1134" s="46"/>
    </row>
    <row r="1135" spans="6:6" x14ac:dyDescent="0.25">
      <c r="F1135" s="46"/>
    </row>
    <row r="1136" spans="6:6" x14ac:dyDescent="0.25">
      <c r="F1136" s="46"/>
    </row>
    <row r="1137" spans="6:6" x14ac:dyDescent="0.25">
      <c r="F1137" s="46"/>
    </row>
    <row r="1138" spans="6:6" x14ac:dyDescent="0.25">
      <c r="F1138" s="46"/>
    </row>
    <row r="1139" spans="6:6" x14ac:dyDescent="0.25">
      <c r="F1139" s="46"/>
    </row>
    <row r="1140" spans="6:6" x14ac:dyDescent="0.25">
      <c r="F1140" s="46"/>
    </row>
    <row r="1141" spans="6:6" x14ac:dyDescent="0.25">
      <c r="F1141" s="46"/>
    </row>
    <row r="1142" spans="6:6" x14ac:dyDescent="0.25">
      <c r="F1142" s="46"/>
    </row>
    <row r="1143" spans="6:6" x14ac:dyDescent="0.25">
      <c r="F1143" s="46"/>
    </row>
    <row r="1144" spans="6:6" x14ac:dyDescent="0.25">
      <c r="F1144" s="46"/>
    </row>
    <row r="1145" spans="6:6" x14ac:dyDescent="0.25">
      <c r="F1145" s="46"/>
    </row>
    <row r="1146" spans="6:6" x14ac:dyDescent="0.25">
      <c r="F1146" s="46"/>
    </row>
    <row r="1147" spans="6:6" x14ac:dyDescent="0.25">
      <c r="F1147" s="46"/>
    </row>
    <row r="1148" spans="6:6" x14ac:dyDescent="0.25">
      <c r="F1148" s="46"/>
    </row>
    <row r="1149" spans="6:6" x14ac:dyDescent="0.25">
      <c r="F1149" s="46"/>
    </row>
    <row r="1150" spans="6:6" x14ac:dyDescent="0.25">
      <c r="F1150" s="46"/>
    </row>
    <row r="1151" spans="6:6" x14ac:dyDescent="0.25">
      <c r="F1151" s="46"/>
    </row>
    <row r="1152" spans="6:6" x14ac:dyDescent="0.25">
      <c r="F1152" s="46"/>
    </row>
    <row r="1153" spans="6:6" x14ac:dyDescent="0.25">
      <c r="F1153" s="46"/>
    </row>
    <row r="1154" spans="6:6" x14ac:dyDescent="0.25">
      <c r="F1154" s="46"/>
    </row>
    <row r="1155" spans="6:6" x14ac:dyDescent="0.25">
      <c r="F1155" s="46"/>
    </row>
    <row r="1156" spans="6:6" x14ac:dyDescent="0.25">
      <c r="F1156" s="46"/>
    </row>
    <row r="1157" spans="6:6" x14ac:dyDescent="0.25">
      <c r="F1157" s="46"/>
    </row>
    <row r="1158" spans="6:6" x14ac:dyDescent="0.25">
      <c r="F1158" s="46"/>
    </row>
    <row r="1159" spans="6:6" x14ac:dyDescent="0.25">
      <c r="F1159" s="46"/>
    </row>
    <row r="1160" spans="6:6" x14ac:dyDescent="0.25">
      <c r="F1160" s="46"/>
    </row>
    <row r="1161" spans="6:6" x14ac:dyDescent="0.25">
      <c r="F1161" s="46"/>
    </row>
    <row r="1162" spans="6:6" x14ac:dyDescent="0.25">
      <c r="F1162" s="46"/>
    </row>
    <row r="1163" spans="6:6" x14ac:dyDescent="0.25">
      <c r="F1163" s="46"/>
    </row>
    <row r="1164" spans="6:6" x14ac:dyDescent="0.25">
      <c r="F1164" s="46"/>
    </row>
    <row r="1165" spans="6:6" x14ac:dyDescent="0.25">
      <c r="F1165" s="46"/>
    </row>
    <row r="1166" spans="6:6" x14ac:dyDescent="0.25">
      <c r="F1166" s="46"/>
    </row>
    <row r="1167" spans="6:6" x14ac:dyDescent="0.25">
      <c r="F1167" s="46"/>
    </row>
    <row r="1168" spans="6:6" x14ac:dyDescent="0.25">
      <c r="F1168" s="46"/>
    </row>
    <row r="1169" spans="6:6" x14ac:dyDescent="0.25">
      <c r="F1169" s="46"/>
    </row>
    <row r="1170" spans="6:6" x14ac:dyDescent="0.25">
      <c r="F1170" s="46"/>
    </row>
    <row r="1171" spans="6:6" x14ac:dyDescent="0.25">
      <c r="F1171" s="46"/>
    </row>
    <row r="1172" spans="6:6" x14ac:dyDescent="0.25">
      <c r="F1172" s="46"/>
    </row>
    <row r="1173" spans="6:6" x14ac:dyDescent="0.25">
      <c r="F1173" s="46"/>
    </row>
    <row r="1174" spans="6:6" x14ac:dyDescent="0.25">
      <c r="F1174" s="46"/>
    </row>
    <row r="1175" spans="6:6" x14ac:dyDescent="0.25">
      <c r="F1175" s="46"/>
    </row>
    <row r="1176" spans="6:6" x14ac:dyDescent="0.25">
      <c r="F1176" s="46"/>
    </row>
    <row r="1177" spans="6:6" x14ac:dyDescent="0.25">
      <c r="F1177" s="46"/>
    </row>
    <row r="1178" spans="6:6" x14ac:dyDescent="0.25">
      <c r="F1178" s="46"/>
    </row>
    <row r="1179" spans="6:6" x14ac:dyDescent="0.25">
      <c r="F1179" s="46"/>
    </row>
    <row r="1180" spans="6:6" x14ac:dyDescent="0.25">
      <c r="F1180" s="46"/>
    </row>
    <row r="1181" spans="6:6" x14ac:dyDescent="0.25">
      <c r="F1181" s="46"/>
    </row>
    <row r="1182" spans="6:6" x14ac:dyDescent="0.25">
      <c r="F1182" s="46"/>
    </row>
    <row r="1183" spans="6:6" x14ac:dyDescent="0.25">
      <c r="F1183" s="46"/>
    </row>
    <row r="1184" spans="6:6" x14ac:dyDescent="0.25">
      <c r="F1184" s="46"/>
    </row>
    <row r="1185" spans="6:6" x14ac:dyDescent="0.25">
      <c r="F1185" s="46"/>
    </row>
    <row r="1186" spans="6:6" x14ac:dyDescent="0.25">
      <c r="F1186" s="46"/>
    </row>
    <row r="1187" spans="6:6" x14ac:dyDescent="0.25">
      <c r="F1187" s="46"/>
    </row>
    <row r="1188" spans="6:6" x14ac:dyDescent="0.25">
      <c r="F1188" s="46"/>
    </row>
    <row r="1189" spans="6:6" x14ac:dyDescent="0.25">
      <c r="F1189" s="46"/>
    </row>
    <row r="1190" spans="6:6" x14ac:dyDescent="0.25">
      <c r="F1190" s="46"/>
    </row>
    <row r="1191" spans="6:6" x14ac:dyDescent="0.25">
      <c r="F1191" s="46"/>
    </row>
    <row r="1192" spans="6:6" x14ac:dyDescent="0.25">
      <c r="F1192" s="46"/>
    </row>
    <row r="1193" spans="6:6" x14ac:dyDescent="0.25">
      <c r="F1193" s="46"/>
    </row>
    <row r="1194" spans="6:6" x14ac:dyDescent="0.25">
      <c r="F1194" s="46"/>
    </row>
    <row r="1195" spans="6:6" x14ac:dyDescent="0.25">
      <c r="F1195" s="46"/>
    </row>
    <row r="1196" spans="6:6" x14ac:dyDescent="0.25">
      <c r="F1196" s="46"/>
    </row>
    <row r="1197" spans="6:6" x14ac:dyDescent="0.25">
      <c r="F1197" s="46"/>
    </row>
    <row r="1198" spans="6:6" x14ac:dyDescent="0.25">
      <c r="F1198" s="46"/>
    </row>
    <row r="1199" spans="6:6" x14ac:dyDescent="0.25">
      <c r="F1199" s="46"/>
    </row>
    <row r="1200" spans="6:6" x14ac:dyDescent="0.25">
      <c r="F1200" s="46"/>
    </row>
    <row r="1201" spans="6:6" x14ac:dyDescent="0.25">
      <c r="F1201" s="46"/>
    </row>
    <row r="1202" spans="6:6" x14ac:dyDescent="0.25">
      <c r="F1202" s="46"/>
    </row>
    <row r="1203" spans="6:6" x14ac:dyDescent="0.25">
      <c r="F1203" s="46"/>
    </row>
    <row r="1204" spans="6:6" x14ac:dyDescent="0.25">
      <c r="F1204" s="46"/>
    </row>
    <row r="1205" spans="6:6" x14ac:dyDescent="0.25">
      <c r="F1205" s="46"/>
    </row>
    <row r="1206" spans="6:6" x14ac:dyDescent="0.25">
      <c r="F1206" s="46"/>
    </row>
    <row r="1207" spans="6:6" x14ac:dyDescent="0.25">
      <c r="F1207" s="46"/>
    </row>
    <row r="1208" spans="6:6" x14ac:dyDescent="0.25">
      <c r="F1208" s="46"/>
    </row>
    <row r="1209" spans="6:6" x14ac:dyDescent="0.25">
      <c r="F1209" s="46"/>
    </row>
    <row r="1210" spans="6:6" x14ac:dyDescent="0.25">
      <c r="F1210" s="46"/>
    </row>
    <row r="1211" spans="6:6" x14ac:dyDescent="0.25">
      <c r="F1211" s="46"/>
    </row>
    <row r="1212" spans="6:6" x14ac:dyDescent="0.25">
      <c r="F1212" s="46"/>
    </row>
    <row r="1213" spans="6:6" x14ac:dyDescent="0.25">
      <c r="F1213" s="46"/>
    </row>
    <row r="1214" spans="6:6" x14ac:dyDescent="0.25">
      <c r="F1214" s="46"/>
    </row>
    <row r="1215" spans="6:6" x14ac:dyDescent="0.25">
      <c r="F1215" s="46"/>
    </row>
    <row r="1216" spans="6:6" x14ac:dyDescent="0.25">
      <c r="F1216" s="46"/>
    </row>
    <row r="1217" spans="6:6" x14ac:dyDescent="0.25">
      <c r="F1217" s="46"/>
    </row>
    <row r="1218" spans="6:6" x14ac:dyDescent="0.25">
      <c r="F1218" s="46"/>
    </row>
    <row r="1219" spans="6:6" x14ac:dyDescent="0.25">
      <c r="F1219" s="46"/>
    </row>
    <row r="1220" spans="6:6" x14ac:dyDescent="0.25">
      <c r="F1220" s="46"/>
    </row>
    <row r="1221" spans="6:6" x14ac:dyDescent="0.25">
      <c r="F1221" s="46"/>
    </row>
    <row r="1222" spans="6:6" x14ac:dyDescent="0.25">
      <c r="F1222" s="46"/>
    </row>
    <row r="1223" spans="6:6" x14ac:dyDescent="0.25">
      <c r="F1223" s="46"/>
    </row>
    <row r="1224" spans="6:6" x14ac:dyDescent="0.25">
      <c r="F1224" s="46"/>
    </row>
    <row r="1225" spans="6:6" x14ac:dyDescent="0.25">
      <c r="F1225" s="46"/>
    </row>
    <row r="1226" spans="6:6" x14ac:dyDescent="0.25">
      <c r="F1226" s="46"/>
    </row>
    <row r="1227" spans="6:6" x14ac:dyDescent="0.25">
      <c r="F1227" s="46"/>
    </row>
    <row r="1228" spans="6:6" x14ac:dyDescent="0.25">
      <c r="F1228" s="46"/>
    </row>
    <row r="1229" spans="6:6" x14ac:dyDescent="0.25">
      <c r="F1229" s="46"/>
    </row>
    <row r="1230" spans="6:6" x14ac:dyDescent="0.25">
      <c r="F1230" s="46"/>
    </row>
    <row r="1231" spans="6:6" x14ac:dyDescent="0.25">
      <c r="F1231" s="46"/>
    </row>
    <row r="1232" spans="6:6" x14ac:dyDescent="0.25">
      <c r="F1232" s="46"/>
    </row>
    <row r="1233" spans="6:6" x14ac:dyDescent="0.25">
      <c r="F1233" s="46"/>
    </row>
    <row r="1234" spans="6:6" x14ac:dyDescent="0.25">
      <c r="F1234" s="46"/>
    </row>
    <row r="1235" spans="6:6" x14ac:dyDescent="0.25">
      <c r="F1235" s="46"/>
    </row>
    <row r="1236" spans="6:6" x14ac:dyDescent="0.25">
      <c r="F1236" s="46"/>
    </row>
    <row r="1237" spans="6:6" x14ac:dyDescent="0.25">
      <c r="F1237" s="46"/>
    </row>
    <row r="1238" spans="6:6" x14ac:dyDescent="0.25">
      <c r="F1238" s="46"/>
    </row>
    <row r="1239" spans="6:6" x14ac:dyDescent="0.25">
      <c r="F1239" s="46"/>
    </row>
    <row r="1240" spans="6:6" x14ac:dyDescent="0.25">
      <c r="F1240" s="46"/>
    </row>
    <row r="1241" spans="6:6" x14ac:dyDescent="0.25">
      <c r="F1241" s="46"/>
    </row>
    <row r="1242" spans="6:6" x14ac:dyDescent="0.25">
      <c r="F1242" s="46"/>
    </row>
    <row r="1243" spans="6:6" x14ac:dyDescent="0.25">
      <c r="F1243" s="46"/>
    </row>
    <row r="1244" spans="6:6" x14ac:dyDescent="0.25">
      <c r="F1244" s="46"/>
    </row>
    <row r="1245" spans="6:6" x14ac:dyDescent="0.25">
      <c r="F1245" s="46"/>
    </row>
    <row r="1246" spans="6:6" x14ac:dyDescent="0.25">
      <c r="F1246" s="46"/>
    </row>
    <row r="1247" spans="6:6" x14ac:dyDescent="0.25">
      <c r="F1247" s="46"/>
    </row>
    <row r="1248" spans="6:6" x14ac:dyDescent="0.25">
      <c r="F1248" s="46"/>
    </row>
    <row r="1249" spans="6:6" x14ac:dyDescent="0.25">
      <c r="F1249" s="46"/>
    </row>
    <row r="1250" spans="6:6" x14ac:dyDescent="0.25">
      <c r="F1250" s="46"/>
    </row>
    <row r="1251" spans="6:6" x14ac:dyDescent="0.25">
      <c r="F1251" s="46"/>
    </row>
    <row r="1252" spans="6:6" x14ac:dyDescent="0.25">
      <c r="F1252" s="46"/>
    </row>
    <row r="1253" spans="6:6" x14ac:dyDescent="0.25">
      <c r="F1253" s="46"/>
    </row>
    <row r="1254" spans="6:6" x14ac:dyDescent="0.25">
      <c r="F1254" s="46"/>
    </row>
    <row r="1255" spans="6:6" x14ac:dyDescent="0.25">
      <c r="F1255" s="46"/>
    </row>
    <row r="1256" spans="6:6" x14ac:dyDescent="0.25">
      <c r="F1256" s="46"/>
    </row>
    <row r="1257" spans="6:6" x14ac:dyDescent="0.25">
      <c r="F1257" s="46"/>
    </row>
    <row r="1258" spans="6:6" x14ac:dyDescent="0.25">
      <c r="F1258" s="46"/>
    </row>
    <row r="1259" spans="6:6" x14ac:dyDescent="0.25">
      <c r="F1259" s="46"/>
    </row>
    <row r="1260" spans="6:6" x14ac:dyDescent="0.25">
      <c r="F1260" s="46"/>
    </row>
    <row r="1261" spans="6:6" x14ac:dyDescent="0.25">
      <c r="F1261" s="46"/>
    </row>
    <row r="1262" spans="6:6" x14ac:dyDescent="0.25">
      <c r="F1262" s="46"/>
    </row>
    <row r="1263" spans="6:6" x14ac:dyDescent="0.25">
      <c r="F1263" s="46"/>
    </row>
    <row r="1264" spans="6:6" x14ac:dyDescent="0.25">
      <c r="F1264" s="46"/>
    </row>
    <row r="1265" spans="6:6" x14ac:dyDescent="0.25">
      <c r="F1265" s="46"/>
    </row>
    <row r="1266" spans="6:6" x14ac:dyDescent="0.25">
      <c r="F1266" s="46"/>
    </row>
    <row r="1267" spans="6:6" x14ac:dyDescent="0.25">
      <c r="F1267" s="46"/>
    </row>
    <row r="1268" spans="6:6" x14ac:dyDescent="0.25">
      <c r="F1268" s="46"/>
    </row>
    <row r="1269" spans="6:6" x14ac:dyDescent="0.25">
      <c r="F1269" s="46"/>
    </row>
    <row r="1270" spans="6:6" x14ac:dyDescent="0.25">
      <c r="F1270" s="46"/>
    </row>
    <row r="1271" spans="6:6" x14ac:dyDescent="0.25">
      <c r="F1271" s="46"/>
    </row>
    <row r="1272" spans="6:6" x14ac:dyDescent="0.25">
      <c r="F1272" s="46"/>
    </row>
    <row r="1273" spans="6:6" x14ac:dyDescent="0.25">
      <c r="F1273" s="46"/>
    </row>
    <row r="1274" spans="6:6" x14ac:dyDescent="0.25">
      <c r="F1274" s="46"/>
    </row>
    <row r="1275" spans="6:6" x14ac:dyDescent="0.25">
      <c r="F1275" s="46"/>
    </row>
    <row r="1276" spans="6:6" x14ac:dyDescent="0.25">
      <c r="F1276" s="46"/>
    </row>
    <row r="1277" spans="6:6" x14ac:dyDescent="0.25">
      <c r="F1277" s="46"/>
    </row>
    <row r="1278" spans="6:6" x14ac:dyDescent="0.25">
      <c r="F1278" s="46"/>
    </row>
    <row r="1279" spans="6:6" x14ac:dyDescent="0.25">
      <c r="F1279" s="46"/>
    </row>
    <row r="1280" spans="6:6" x14ac:dyDescent="0.25">
      <c r="F1280" s="46"/>
    </row>
    <row r="1281" spans="6:6" x14ac:dyDescent="0.25">
      <c r="F1281" s="46"/>
    </row>
    <row r="1282" spans="6:6" x14ac:dyDescent="0.25">
      <c r="F1282" s="46"/>
    </row>
    <row r="1283" spans="6:6" x14ac:dyDescent="0.25">
      <c r="F1283" s="46"/>
    </row>
    <row r="1284" spans="6:6" x14ac:dyDescent="0.25">
      <c r="F1284" s="46"/>
    </row>
    <row r="1285" spans="6:6" x14ac:dyDescent="0.25">
      <c r="F1285" s="46"/>
    </row>
    <row r="1286" spans="6:6" x14ac:dyDescent="0.25">
      <c r="F1286" s="46"/>
    </row>
    <row r="1287" spans="6:6" x14ac:dyDescent="0.25">
      <c r="F1287" s="46"/>
    </row>
    <row r="1288" spans="6:6" x14ac:dyDescent="0.25">
      <c r="F1288" s="46"/>
    </row>
    <row r="1289" spans="6:6" x14ac:dyDescent="0.25">
      <c r="F1289" s="46"/>
    </row>
    <row r="1290" spans="6:6" x14ac:dyDescent="0.25">
      <c r="F1290" s="46"/>
    </row>
    <row r="1291" spans="6:6" x14ac:dyDescent="0.25">
      <c r="F1291" s="46"/>
    </row>
    <row r="1292" spans="6:6" x14ac:dyDescent="0.25">
      <c r="F1292" s="46"/>
    </row>
    <row r="1293" spans="6:6" x14ac:dyDescent="0.25">
      <c r="F1293" s="46"/>
    </row>
    <row r="1294" spans="6:6" x14ac:dyDescent="0.25">
      <c r="F1294" s="46"/>
    </row>
    <row r="1295" spans="6:6" x14ac:dyDescent="0.25">
      <c r="F1295" s="46"/>
    </row>
    <row r="1296" spans="6:6" x14ac:dyDescent="0.25">
      <c r="F1296" s="46"/>
    </row>
    <row r="1297" spans="6:6" x14ac:dyDescent="0.25">
      <c r="F1297" s="46"/>
    </row>
    <row r="1298" spans="6:6" x14ac:dyDescent="0.25">
      <c r="F1298" s="46"/>
    </row>
    <row r="1299" spans="6:6" x14ac:dyDescent="0.25">
      <c r="F1299" s="46"/>
    </row>
    <row r="1300" spans="6:6" x14ac:dyDescent="0.25">
      <c r="F1300" s="46"/>
    </row>
    <row r="1301" spans="6:6" x14ac:dyDescent="0.25">
      <c r="F1301" s="46"/>
    </row>
    <row r="1302" spans="6:6" x14ac:dyDescent="0.25">
      <c r="F1302" s="46"/>
    </row>
    <row r="1303" spans="6:6" x14ac:dyDescent="0.25">
      <c r="F1303" s="46"/>
    </row>
    <row r="1304" spans="6:6" x14ac:dyDescent="0.25">
      <c r="F1304" s="46"/>
    </row>
    <row r="1305" spans="6:6" x14ac:dyDescent="0.25">
      <c r="F1305" s="46"/>
    </row>
    <row r="1306" spans="6:6" x14ac:dyDescent="0.25">
      <c r="F1306" s="46"/>
    </row>
    <row r="1307" spans="6:6" x14ac:dyDescent="0.25">
      <c r="F1307" s="46"/>
    </row>
    <row r="1308" spans="6:6" x14ac:dyDescent="0.25">
      <c r="F1308" s="46"/>
    </row>
    <row r="1309" spans="6:6" x14ac:dyDescent="0.25">
      <c r="F1309" s="46"/>
    </row>
    <row r="1310" spans="6:6" x14ac:dyDescent="0.25">
      <c r="F1310" s="46"/>
    </row>
    <row r="1311" spans="6:6" x14ac:dyDescent="0.25">
      <c r="F1311" s="46"/>
    </row>
    <row r="1312" spans="6:6" x14ac:dyDescent="0.25">
      <c r="F1312" s="46"/>
    </row>
    <row r="1313" spans="6:6" x14ac:dyDescent="0.25">
      <c r="F1313" s="46"/>
    </row>
    <row r="1314" spans="6:6" x14ac:dyDescent="0.25">
      <c r="F1314" s="46"/>
    </row>
    <row r="1315" spans="6:6" x14ac:dyDescent="0.25">
      <c r="F1315" s="46"/>
    </row>
    <row r="1316" spans="6:6" x14ac:dyDescent="0.25">
      <c r="F1316" s="46"/>
    </row>
    <row r="1317" spans="6:6" x14ac:dyDescent="0.25">
      <c r="F1317" s="46"/>
    </row>
    <row r="1318" spans="6:6" x14ac:dyDescent="0.25">
      <c r="F1318" s="46"/>
    </row>
    <row r="1319" spans="6:6" x14ac:dyDescent="0.25">
      <c r="F1319" s="46"/>
    </row>
    <row r="1320" spans="6:6" x14ac:dyDescent="0.25">
      <c r="F1320" s="46"/>
    </row>
    <row r="1321" spans="6:6" x14ac:dyDescent="0.25">
      <c r="F1321" s="46"/>
    </row>
    <row r="1322" spans="6:6" x14ac:dyDescent="0.25">
      <c r="F1322" s="46"/>
    </row>
    <row r="1323" spans="6:6" x14ac:dyDescent="0.25">
      <c r="F1323" s="46"/>
    </row>
    <row r="1324" spans="6:6" x14ac:dyDescent="0.25">
      <c r="F1324" s="46"/>
    </row>
    <row r="1325" spans="6:6" x14ac:dyDescent="0.25">
      <c r="F1325" s="46"/>
    </row>
    <row r="1326" spans="6:6" x14ac:dyDescent="0.25">
      <c r="F1326" s="46"/>
    </row>
    <row r="1327" spans="6:6" x14ac:dyDescent="0.25">
      <c r="F1327" s="46"/>
    </row>
    <row r="1328" spans="6:6" x14ac:dyDescent="0.25">
      <c r="F1328" s="46"/>
    </row>
    <row r="1329" spans="6:6" x14ac:dyDescent="0.25">
      <c r="F1329" s="46"/>
    </row>
    <row r="1330" spans="6:6" x14ac:dyDescent="0.25">
      <c r="F1330" s="46"/>
    </row>
    <row r="1331" spans="6:6" x14ac:dyDescent="0.25">
      <c r="F1331" s="46"/>
    </row>
    <row r="1332" spans="6:6" x14ac:dyDescent="0.25">
      <c r="F1332" s="46"/>
    </row>
    <row r="1333" spans="6:6" x14ac:dyDescent="0.25">
      <c r="F1333" s="46"/>
    </row>
    <row r="1334" spans="6:6" x14ac:dyDescent="0.25">
      <c r="F1334" s="46"/>
    </row>
    <row r="1335" spans="6:6" x14ac:dyDescent="0.25">
      <c r="F1335" s="46"/>
    </row>
    <row r="1336" spans="6:6" x14ac:dyDescent="0.25">
      <c r="F1336" s="46"/>
    </row>
    <row r="1337" spans="6:6" x14ac:dyDescent="0.25">
      <c r="F1337" s="46"/>
    </row>
    <row r="1338" spans="6:6" x14ac:dyDescent="0.25">
      <c r="F1338" s="46"/>
    </row>
    <row r="1339" spans="6:6" x14ac:dyDescent="0.25">
      <c r="F1339" s="46"/>
    </row>
    <row r="1340" spans="6:6" x14ac:dyDescent="0.25">
      <c r="F1340" s="46"/>
    </row>
    <row r="1341" spans="6:6" x14ac:dyDescent="0.25">
      <c r="F1341" s="46"/>
    </row>
    <row r="1342" spans="6:6" x14ac:dyDescent="0.25">
      <c r="F1342" s="46"/>
    </row>
    <row r="1343" spans="6:6" x14ac:dyDescent="0.25">
      <c r="F1343" s="46"/>
    </row>
    <row r="1344" spans="6:6" x14ac:dyDescent="0.25">
      <c r="F1344" s="46"/>
    </row>
    <row r="1345" spans="6:6" x14ac:dyDescent="0.25">
      <c r="F1345" s="46"/>
    </row>
    <row r="1346" spans="6:6" x14ac:dyDescent="0.25">
      <c r="F1346" s="46"/>
    </row>
    <row r="1347" spans="6:6" x14ac:dyDescent="0.25">
      <c r="F1347" s="46"/>
    </row>
    <row r="1348" spans="6:6" x14ac:dyDescent="0.25">
      <c r="F1348" s="46"/>
    </row>
    <row r="1349" spans="6:6" x14ac:dyDescent="0.25">
      <c r="F1349" s="46"/>
    </row>
    <row r="1350" spans="6:6" x14ac:dyDescent="0.25">
      <c r="F1350" s="46"/>
    </row>
    <row r="1351" spans="6:6" x14ac:dyDescent="0.25">
      <c r="F1351" s="46"/>
    </row>
    <row r="1352" spans="6:6" x14ac:dyDescent="0.25">
      <c r="F1352" s="46"/>
    </row>
    <row r="1353" spans="6:6" x14ac:dyDescent="0.25">
      <c r="F1353" s="46"/>
    </row>
    <row r="1354" spans="6:6" x14ac:dyDescent="0.25">
      <c r="F1354" s="46"/>
    </row>
    <row r="1355" spans="6:6" x14ac:dyDescent="0.25">
      <c r="F1355" s="46"/>
    </row>
    <row r="1356" spans="6:6" x14ac:dyDescent="0.25">
      <c r="F1356" s="46"/>
    </row>
    <row r="1357" spans="6:6" x14ac:dyDescent="0.25">
      <c r="F1357" s="46"/>
    </row>
    <row r="1358" spans="6:6" x14ac:dyDescent="0.25">
      <c r="F1358" s="46"/>
    </row>
    <row r="1359" spans="6:6" x14ac:dyDescent="0.25">
      <c r="F1359" s="46"/>
    </row>
    <row r="1360" spans="6:6" x14ac:dyDescent="0.25">
      <c r="F1360" s="46"/>
    </row>
    <row r="1361" spans="6:6" x14ac:dyDescent="0.25">
      <c r="F1361" s="46"/>
    </row>
    <row r="1362" spans="6:6" x14ac:dyDescent="0.25">
      <c r="F1362" s="46"/>
    </row>
    <row r="1363" spans="6:6" x14ac:dyDescent="0.25">
      <c r="F1363" s="46"/>
    </row>
    <row r="1364" spans="6:6" x14ac:dyDescent="0.25">
      <c r="F1364" s="46"/>
    </row>
    <row r="1365" spans="6:6" x14ac:dyDescent="0.25">
      <c r="F1365" s="46"/>
    </row>
    <row r="1366" spans="6:6" x14ac:dyDescent="0.25">
      <c r="F1366" s="46"/>
    </row>
    <row r="1367" spans="6:6" x14ac:dyDescent="0.25">
      <c r="F1367" s="46"/>
    </row>
    <row r="1368" spans="6:6" x14ac:dyDescent="0.25">
      <c r="F1368" s="46"/>
    </row>
    <row r="1369" spans="6:6" x14ac:dyDescent="0.25">
      <c r="F1369" s="46"/>
    </row>
    <row r="1370" spans="6:6" x14ac:dyDescent="0.25">
      <c r="F1370" s="46"/>
    </row>
    <row r="1371" spans="6:6" x14ac:dyDescent="0.25">
      <c r="F1371" s="46"/>
    </row>
    <row r="1372" spans="6:6" x14ac:dyDescent="0.25">
      <c r="F1372" s="46"/>
    </row>
    <row r="1373" spans="6:6" x14ac:dyDescent="0.25">
      <c r="F1373" s="46"/>
    </row>
    <row r="1374" spans="6:6" x14ac:dyDescent="0.25">
      <c r="F1374" s="46"/>
    </row>
    <row r="1375" spans="6:6" x14ac:dyDescent="0.25">
      <c r="F1375" s="46"/>
    </row>
    <row r="1376" spans="6:6" x14ac:dyDescent="0.25">
      <c r="F1376" s="46"/>
    </row>
    <row r="1377" spans="1:16" x14ac:dyDescent="0.25">
      <c r="F1377" s="46"/>
    </row>
    <row r="1378" spans="1:16" s="22" customFormat="1" x14ac:dyDescent="0.25">
      <c r="A1378" s="20"/>
      <c r="B1378" s="19"/>
      <c r="C1378" s="20"/>
      <c r="D1378" s="21"/>
      <c r="E1378" s="56"/>
      <c r="F1378" s="46"/>
      <c r="G1378" s="57"/>
      <c r="H1378" s="57"/>
      <c r="I1378" s="57"/>
      <c r="J1378" s="57"/>
      <c r="K1378" s="57"/>
      <c r="L1378" s="57"/>
      <c r="M1378" s="57"/>
      <c r="N1378" s="57"/>
      <c r="O1378" s="57"/>
      <c r="P1378" s="35"/>
    </row>
    <row r="1379" spans="1:16" s="22" customFormat="1" x14ac:dyDescent="0.25">
      <c r="A1379" s="20"/>
      <c r="B1379" s="19"/>
      <c r="C1379" s="20"/>
      <c r="D1379" s="21"/>
      <c r="E1379" s="56"/>
      <c r="F1379" s="46"/>
      <c r="G1379" s="57"/>
      <c r="H1379" s="57"/>
      <c r="I1379" s="57"/>
      <c r="J1379" s="57"/>
      <c r="K1379" s="57"/>
      <c r="L1379" s="57"/>
      <c r="M1379" s="57"/>
      <c r="N1379" s="57"/>
      <c r="O1379" s="57"/>
      <c r="P1379" s="35"/>
    </row>
    <row r="1380" spans="1:16" s="22" customFormat="1" x14ac:dyDescent="0.25">
      <c r="A1380" s="20"/>
      <c r="B1380" s="19"/>
      <c r="C1380" s="20"/>
      <c r="D1380" s="21"/>
      <c r="E1380" s="56"/>
      <c r="F1380" s="46"/>
      <c r="G1380" s="57"/>
      <c r="H1380" s="57"/>
      <c r="I1380" s="57"/>
      <c r="J1380" s="57"/>
      <c r="K1380" s="57"/>
      <c r="L1380" s="57"/>
      <c r="M1380" s="57"/>
      <c r="N1380" s="57"/>
      <c r="O1380" s="57"/>
      <c r="P1380" s="35"/>
    </row>
    <row r="1381" spans="1:16" s="22" customFormat="1" x14ac:dyDescent="0.25">
      <c r="A1381" s="20"/>
      <c r="B1381" s="19"/>
      <c r="C1381" s="20"/>
      <c r="D1381" s="21"/>
      <c r="E1381" s="56"/>
      <c r="F1381" s="46"/>
      <c r="G1381" s="57"/>
      <c r="H1381" s="57"/>
      <c r="I1381" s="57"/>
      <c r="J1381" s="57"/>
      <c r="K1381" s="57"/>
      <c r="L1381" s="57"/>
      <c r="M1381" s="57"/>
      <c r="N1381" s="57"/>
      <c r="O1381" s="57"/>
      <c r="P1381" s="35"/>
    </row>
    <row r="1382" spans="1:16" s="22" customFormat="1" x14ac:dyDescent="0.25">
      <c r="A1382" s="20"/>
      <c r="B1382" s="19"/>
      <c r="C1382" s="20"/>
      <c r="D1382" s="21"/>
      <c r="E1382" s="56"/>
      <c r="F1382" s="46"/>
      <c r="G1382" s="57"/>
      <c r="H1382" s="57"/>
      <c r="I1382" s="57"/>
      <c r="J1382" s="57"/>
      <c r="K1382" s="57"/>
      <c r="L1382" s="57"/>
      <c r="M1382" s="57"/>
      <c r="N1382" s="57"/>
      <c r="O1382" s="57"/>
      <c r="P1382" s="35"/>
    </row>
    <row r="1383" spans="1:16" s="22" customFormat="1" x14ac:dyDescent="0.25">
      <c r="A1383" s="20"/>
      <c r="B1383" s="19"/>
      <c r="C1383" s="20"/>
      <c r="D1383" s="21"/>
      <c r="E1383" s="56"/>
      <c r="F1383" s="46"/>
      <c r="G1383" s="57"/>
      <c r="H1383" s="57"/>
      <c r="I1383" s="57"/>
      <c r="J1383" s="57"/>
      <c r="K1383" s="57"/>
      <c r="L1383" s="57"/>
      <c r="M1383" s="57"/>
      <c r="N1383" s="57"/>
      <c r="O1383" s="57"/>
      <c r="P1383" s="35"/>
    </row>
    <row r="1384" spans="1:16" s="22" customFormat="1" x14ac:dyDescent="0.25">
      <c r="A1384" s="20"/>
      <c r="B1384" s="19"/>
      <c r="C1384" s="20"/>
      <c r="D1384" s="21"/>
      <c r="E1384" s="56"/>
      <c r="F1384" s="46"/>
      <c r="G1384" s="57"/>
      <c r="H1384" s="57"/>
      <c r="I1384" s="57"/>
      <c r="J1384" s="57"/>
      <c r="K1384" s="57"/>
      <c r="L1384" s="57"/>
      <c r="M1384" s="57"/>
      <c r="N1384" s="57"/>
      <c r="O1384" s="57"/>
      <c r="P1384" s="35"/>
    </row>
    <row r="1385" spans="1:16" s="22" customFormat="1" x14ac:dyDescent="0.25">
      <c r="A1385" s="20"/>
      <c r="B1385" s="19"/>
      <c r="C1385" s="20"/>
      <c r="D1385" s="21"/>
      <c r="E1385" s="56"/>
      <c r="F1385" s="46"/>
      <c r="G1385" s="57"/>
      <c r="H1385" s="57"/>
      <c r="I1385" s="57"/>
      <c r="J1385" s="57"/>
      <c r="K1385" s="57"/>
      <c r="L1385" s="57"/>
      <c r="M1385" s="57"/>
      <c r="N1385" s="57"/>
      <c r="O1385" s="57"/>
      <c r="P1385" s="35"/>
    </row>
    <row r="1386" spans="1:16" s="22" customFormat="1" x14ac:dyDescent="0.25">
      <c r="A1386" s="20"/>
      <c r="B1386" s="19"/>
      <c r="C1386" s="20"/>
      <c r="D1386" s="21"/>
      <c r="E1386" s="56"/>
      <c r="F1386" s="46"/>
      <c r="G1386" s="57"/>
      <c r="H1386" s="57"/>
      <c r="I1386" s="57"/>
      <c r="J1386" s="57"/>
      <c r="K1386" s="57"/>
      <c r="L1386" s="57"/>
      <c r="M1386" s="57"/>
      <c r="N1386" s="57"/>
      <c r="O1386" s="57"/>
      <c r="P1386" s="35"/>
    </row>
    <row r="1387" spans="1:16" s="22" customFormat="1" x14ac:dyDescent="0.25">
      <c r="A1387" s="20"/>
      <c r="B1387" s="19"/>
      <c r="C1387" s="20"/>
      <c r="D1387" s="21"/>
      <c r="E1387" s="56"/>
      <c r="F1387" s="46"/>
      <c r="G1387" s="57"/>
      <c r="H1387" s="57"/>
      <c r="I1387" s="57"/>
      <c r="J1387" s="57"/>
      <c r="K1387" s="57"/>
      <c r="L1387" s="57"/>
      <c r="M1387" s="57"/>
      <c r="N1387" s="57"/>
      <c r="O1387" s="57"/>
      <c r="P1387" s="35"/>
    </row>
    <row r="1388" spans="1:16" s="22" customFormat="1" x14ac:dyDescent="0.25">
      <c r="A1388" s="20"/>
      <c r="B1388" s="19"/>
      <c r="C1388" s="20"/>
      <c r="D1388" s="23"/>
      <c r="E1388" s="56"/>
      <c r="F1388" s="46"/>
      <c r="G1388" s="57"/>
      <c r="H1388" s="57"/>
      <c r="I1388" s="57"/>
      <c r="J1388" s="57"/>
      <c r="K1388" s="57"/>
      <c r="L1388" s="57"/>
      <c r="M1388" s="57"/>
      <c r="N1388" s="57"/>
      <c r="O1388" s="57"/>
      <c r="P1388" s="35"/>
    </row>
    <row r="1389" spans="1:16" s="22" customFormat="1" x14ac:dyDescent="0.25">
      <c r="A1389" s="20"/>
      <c r="B1389" s="19"/>
      <c r="C1389" s="20"/>
      <c r="D1389" s="21"/>
      <c r="E1389" s="56"/>
      <c r="F1389" s="46"/>
      <c r="G1389" s="57"/>
      <c r="H1389" s="57"/>
      <c r="I1389" s="57"/>
      <c r="J1389" s="57"/>
      <c r="K1389" s="57"/>
      <c r="L1389" s="57"/>
      <c r="M1389" s="57"/>
      <c r="N1389" s="57"/>
      <c r="O1389" s="57"/>
      <c r="P1389" s="35"/>
    </row>
    <row r="1390" spans="1:16" s="22" customFormat="1" x14ac:dyDescent="0.25">
      <c r="A1390" s="20"/>
      <c r="B1390" s="19"/>
      <c r="C1390" s="20"/>
      <c r="D1390" s="21"/>
      <c r="E1390" s="56"/>
      <c r="F1390" s="46"/>
      <c r="G1390" s="57"/>
      <c r="H1390" s="57"/>
      <c r="I1390" s="57"/>
      <c r="J1390" s="57"/>
      <c r="K1390" s="57"/>
      <c r="L1390" s="57"/>
      <c r="M1390" s="57"/>
      <c r="N1390" s="57"/>
      <c r="O1390" s="57"/>
      <c r="P1390" s="35"/>
    </row>
    <row r="1391" spans="1:16" s="22" customFormat="1" x14ac:dyDescent="0.25">
      <c r="A1391" s="20"/>
      <c r="B1391" s="19"/>
      <c r="C1391" s="20"/>
      <c r="D1391" s="21"/>
      <c r="E1391" s="56"/>
      <c r="F1391" s="46"/>
      <c r="G1391" s="57"/>
      <c r="H1391" s="57"/>
      <c r="I1391" s="57"/>
      <c r="J1391" s="57"/>
      <c r="K1391" s="57"/>
      <c r="L1391" s="57"/>
      <c r="M1391" s="57"/>
      <c r="N1391" s="57"/>
      <c r="O1391" s="57"/>
      <c r="P1391" s="35"/>
    </row>
    <row r="1392" spans="1:16" s="22" customFormat="1" x14ac:dyDescent="0.25">
      <c r="A1392" s="20"/>
      <c r="B1392" s="19"/>
      <c r="C1392" s="20"/>
      <c r="D1392" s="21"/>
      <c r="E1392" s="56"/>
      <c r="F1392" s="46"/>
      <c r="G1392" s="57"/>
      <c r="H1392" s="57"/>
      <c r="I1392" s="57"/>
      <c r="J1392" s="57"/>
      <c r="K1392" s="57"/>
      <c r="L1392" s="57"/>
      <c r="M1392" s="57"/>
      <c r="N1392" s="57"/>
      <c r="O1392" s="57"/>
      <c r="P1392" s="35"/>
    </row>
    <row r="1393" spans="1:16" s="22" customFormat="1" x14ac:dyDescent="0.25">
      <c r="A1393" s="20"/>
      <c r="B1393" s="19"/>
      <c r="C1393" s="20"/>
      <c r="D1393" s="21"/>
      <c r="E1393" s="56"/>
      <c r="F1393" s="46"/>
      <c r="G1393" s="57"/>
      <c r="H1393" s="57"/>
      <c r="I1393" s="57"/>
      <c r="J1393" s="57"/>
      <c r="K1393" s="57"/>
      <c r="L1393" s="57"/>
      <c r="M1393" s="57"/>
      <c r="N1393" s="57"/>
      <c r="O1393" s="57"/>
      <c r="P1393" s="35"/>
    </row>
    <row r="1394" spans="1:16" s="22" customFormat="1" x14ac:dyDescent="0.25">
      <c r="A1394" s="20"/>
      <c r="B1394" s="19"/>
      <c r="C1394" s="20"/>
      <c r="D1394" s="21"/>
      <c r="E1394" s="56"/>
      <c r="F1394" s="46"/>
      <c r="G1394" s="57"/>
      <c r="H1394" s="57"/>
      <c r="I1394" s="57"/>
      <c r="J1394" s="57"/>
      <c r="K1394" s="57"/>
      <c r="L1394" s="57"/>
      <c r="M1394" s="57"/>
      <c r="N1394" s="57"/>
      <c r="O1394" s="57"/>
      <c r="P1394" s="35"/>
    </row>
    <row r="1395" spans="1:16" s="22" customFormat="1" x14ac:dyDescent="0.25">
      <c r="A1395" s="20"/>
      <c r="B1395" s="19"/>
      <c r="C1395" s="20"/>
      <c r="D1395" s="21"/>
      <c r="E1395" s="56"/>
      <c r="F1395" s="46"/>
      <c r="G1395" s="57"/>
      <c r="H1395" s="57"/>
      <c r="I1395" s="57"/>
      <c r="J1395" s="57"/>
      <c r="K1395" s="57"/>
      <c r="L1395" s="57"/>
      <c r="M1395" s="57"/>
      <c r="N1395" s="57"/>
      <c r="O1395" s="57"/>
      <c r="P1395" s="35"/>
    </row>
    <row r="1396" spans="1:16" s="22" customFormat="1" x14ac:dyDescent="0.25">
      <c r="A1396" s="20"/>
      <c r="B1396" s="19"/>
      <c r="C1396" s="20"/>
      <c r="D1396" s="21"/>
      <c r="E1396" s="56"/>
      <c r="F1396" s="46"/>
      <c r="G1396" s="57"/>
      <c r="H1396" s="57"/>
      <c r="I1396" s="57"/>
      <c r="J1396" s="57"/>
      <c r="K1396" s="57"/>
      <c r="L1396" s="57"/>
      <c r="M1396" s="57"/>
      <c r="N1396" s="57"/>
      <c r="O1396" s="57"/>
      <c r="P1396" s="35"/>
    </row>
    <row r="1397" spans="1:16" s="22" customFormat="1" x14ac:dyDescent="0.25">
      <c r="A1397" s="20"/>
      <c r="B1397" s="19"/>
      <c r="C1397" s="20"/>
      <c r="D1397" s="21"/>
      <c r="E1397" s="56"/>
      <c r="F1397" s="46"/>
      <c r="G1397" s="57"/>
      <c r="H1397" s="57"/>
      <c r="I1397" s="57"/>
      <c r="J1397" s="57"/>
      <c r="K1397" s="57"/>
      <c r="L1397" s="57"/>
      <c r="M1397" s="57"/>
      <c r="N1397" s="57"/>
      <c r="O1397" s="57"/>
      <c r="P1397" s="35"/>
    </row>
    <row r="1398" spans="1:16" s="22" customFormat="1" x14ac:dyDescent="0.25">
      <c r="A1398" s="20"/>
      <c r="B1398" s="19"/>
      <c r="C1398" s="20"/>
      <c r="D1398" s="21"/>
      <c r="E1398" s="56"/>
      <c r="F1398" s="46"/>
      <c r="G1398" s="57"/>
      <c r="H1398" s="57"/>
      <c r="I1398" s="57"/>
      <c r="J1398" s="57"/>
      <c r="K1398" s="57"/>
      <c r="L1398" s="57"/>
      <c r="M1398" s="57"/>
      <c r="N1398" s="57"/>
      <c r="O1398" s="57"/>
      <c r="P1398" s="35"/>
    </row>
    <row r="1399" spans="1:16" s="22" customFormat="1" x14ac:dyDescent="0.25">
      <c r="A1399" s="20"/>
      <c r="B1399" s="19"/>
      <c r="C1399" s="20"/>
      <c r="D1399" s="21"/>
      <c r="E1399" s="56"/>
      <c r="F1399" s="46"/>
      <c r="G1399" s="57"/>
      <c r="H1399" s="57"/>
      <c r="I1399" s="57"/>
      <c r="J1399" s="57"/>
      <c r="K1399" s="57"/>
      <c r="L1399" s="57"/>
      <c r="M1399" s="57"/>
      <c r="N1399" s="57"/>
      <c r="O1399" s="57"/>
      <c r="P1399" s="35"/>
    </row>
    <row r="1400" spans="1:16" s="22" customFormat="1" x14ac:dyDescent="0.25">
      <c r="A1400" s="20"/>
      <c r="B1400" s="19"/>
      <c r="C1400" s="20"/>
      <c r="D1400" s="21"/>
      <c r="E1400" s="56"/>
      <c r="F1400" s="46"/>
      <c r="G1400" s="57"/>
      <c r="H1400" s="57"/>
      <c r="I1400" s="57"/>
      <c r="J1400" s="57"/>
      <c r="K1400" s="57"/>
      <c r="L1400" s="57"/>
      <c r="M1400" s="57"/>
      <c r="N1400" s="57"/>
      <c r="O1400" s="57"/>
      <c r="P1400" s="35"/>
    </row>
    <row r="1401" spans="1:16" s="22" customFormat="1" x14ac:dyDescent="0.25">
      <c r="A1401" s="20"/>
      <c r="B1401" s="19"/>
      <c r="C1401" s="20"/>
      <c r="D1401" s="21"/>
      <c r="E1401" s="56"/>
      <c r="F1401" s="46"/>
      <c r="G1401" s="57"/>
      <c r="H1401" s="57"/>
      <c r="I1401" s="57"/>
      <c r="J1401" s="57"/>
      <c r="K1401" s="57"/>
      <c r="L1401" s="57"/>
      <c r="M1401" s="57"/>
      <c r="N1401" s="57"/>
      <c r="O1401" s="57"/>
      <c r="P1401" s="35"/>
    </row>
    <row r="1402" spans="1:16" s="22" customFormat="1" x14ac:dyDescent="0.25">
      <c r="A1402" s="20"/>
      <c r="B1402" s="19"/>
      <c r="C1402" s="20"/>
      <c r="D1402" s="21"/>
      <c r="E1402" s="56"/>
      <c r="F1402" s="46"/>
      <c r="G1402" s="57"/>
      <c r="H1402" s="57"/>
      <c r="I1402" s="57"/>
      <c r="J1402" s="57"/>
      <c r="K1402" s="57"/>
      <c r="L1402" s="57"/>
      <c r="M1402" s="57"/>
      <c r="N1402" s="57"/>
      <c r="O1402" s="57"/>
      <c r="P1402" s="35"/>
    </row>
    <row r="1403" spans="1:16" s="22" customFormat="1" x14ac:dyDescent="0.25">
      <c r="A1403" s="20"/>
      <c r="B1403" s="19"/>
      <c r="C1403" s="20"/>
      <c r="D1403" s="21"/>
      <c r="E1403" s="56"/>
      <c r="F1403" s="46"/>
      <c r="G1403" s="57"/>
      <c r="H1403" s="57"/>
      <c r="I1403" s="57"/>
      <c r="J1403" s="57"/>
      <c r="K1403" s="57"/>
      <c r="L1403" s="57"/>
      <c r="M1403" s="57"/>
      <c r="N1403" s="57"/>
      <c r="O1403" s="57"/>
      <c r="P1403" s="35"/>
    </row>
    <row r="1404" spans="1:16" s="22" customFormat="1" x14ac:dyDescent="0.25">
      <c r="A1404" s="20"/>
      <c r="B1404" s="19"/>
      <c r="C1404" s="20"/>
      <c r="D1404" s="21"/>
      <c r="E1404" s="56"/>
      <c r="F1404" s="46"/>
      <c r="G1404" s="57"/>
      <c r="H1404" s="57"/>
      <c r="I1404" s="57"/>
      <c r="J1404" s="57"/>
      <c r="K1404" s="57"/>
      <c r="L1404" s="57"/>
      <c r="M1404" s="57"/>
      <c r="N1404" s="57"/>
      <c r="O1404" s="57"/>
      <c r="P1404" s="35"/>
    </row>
    <row r="1405" spans="1:16" s="22" customFormat="1" x14ac:dyDescent="0.25">
      <c r="A1405" s="20"/>
      <c r="B1405" s="19"/>
      <c r="C1405" s="20"/>
      <c r="D1405" s="21"/>
      <c r="E1405" s="56"/>
      <c r="F1405" s="46"/>
      <c r="G1405" s="57"/>
      <c r="H1405" s="57"/>
      <c r="I1405" s="57"/>
      <c r="J1405" s="57"/>
      <c r="K1405" s="57"/>
      <c r="L1405" s="57"/>
      <c r="M1405" s="57"/>
      <c r="N1405" s="57"/>
      <c r="O1405" s="57"/>
      <c r="P1405" s="35"/>
    </row>
    <row r="1406" spans="1:16" s="22" customFormat="1" x14ac:dyDescent="0.25">
      <c r="A1406" s="20"/>
      <c r="B1406" s="19"/>
      <c r="C1406" s="20"/>
      <c r="D1406" s="21"/>
      <c r="E1406" s="56"/>
      <c r="F1406" s="46"/>
      <c r="G1406" s="57"/>
      <c r="H1406" s="57"/>
      <c r="I1406" s="57"/>
      <c r="J1406" s="57"/>
      <c r="K1406" s="57"/>
      <c r="L1406" s="57"/>
      <c r="M1406" s="57"/>
      <c r="N1406" s="57"/>
      <c r="O1406" s="57"/>
      <c r="P1406" s="35"/>
    </row>
    <row r="1407" spans="1:16" x14ac:dyDescent="0.25">
      <c r="A1407" s="22"/>
      <c r="B1407" s="22"/>
      <c r="C1407" s="22"/>
      <c r="D1407" s="22"/>
      <c r="E1407" s="58"/>
    </row>
    <row r="1408" spans="1:16" x14ac:dyDescent="0.25">
      <c r="A1408" s="22"/>
      <c r="B1408" s="22"/>
      <c r="C1408" s="22"/>
      <c r="D1408" s="22"/>
      <c r="E1408" s="58"/>
    </row>
    <row r="1409" spans="1:5" x14ac:dyDescent="0.25">
      <c r="A1409" s="22"/>
      <c r="B1409" s="22"/>
      <c r="C1409" s="22"/>
      <c r="D1409" s="22"/>
      <c r="E1409" s="58"/>
    </row>
    <row r="1410" spans="1:5" x14ac:dyDescent="0.25">
      <c r="A1410" s="22"/>
      <c r="B1410" s="22"/>
      <c r="C1410" s="22"/>
      <c r="D1410" s="22"/>
      <c r="E1410" s="58"/>
    </row>
  </sheetData>
  <sheetProtection password="CF62" sheet="1" objects="1" scenarios="1"/>
  <hyperlinks>
    <hyperlink ref="H4" r:id="rId1"/>
    <hyperlink ref="H70" r:id="rId2"/>
    <hyperlink ref="H288" r:id="rId3"/>
    <hyperlink ref="H426" r:id="rId4"/>
    <hyperlink ref="H5" r:id="rId5"/>
    <hyperlink ref="H123" r:id="rId6"/>
    <hyperlink ref="H6" r:id="rId7"/>
    <hyperlink ref="H828" r:id="rId8"/>
    <hyperlink ref="H30" r:id="rId9"/>
    <hyperlink ref="H827" r:id="rId10"/>
    <hyperlink ref="H7" r:id="rId11"/>
    <hyperlink ref="H115" r:id="rId12"/>
    <hyperlink ref="H1014" r:id="rId13"/>
    <hyperlink ref="H384" r:id="rId14"/>
    <hyperlink ref="H753" r:id="rId15"/>
    <hyperlink ref="H8" r:id="rId16"/>
    <hyperlink ref="H9" r:id="rId17"/>
    <hyperlink ref="H822" r:id="rId18"/>
    <hyperlink ref="H10" r:id="rId19"/>
    <hyperlink ref="H11" r:id="rId20"/>
    <hyperlink ref="H13" r:id="rId21"/>
    <hyperlink ref="H12" r:id="rId22"/>
    <hyperlink ref="H14" r:id="rId23"/>
    <hyperlink ref="H15" r:id="rId24"/>
    <hyperlink ref="H17" r:id="rId25"/>
    <hyperlink ref="H20" r:id="rId26"/>
    <hyperlink ref="H29" r:id="rId27"/>
    <hyperlink ref="H36" r:id="rId28"/>
    <hyperlink ref="H37" r:id="rId29"/>
    <hyperlink ref="H38" r:id="rId30"/>
    <hyperlink ref="H39" r:id="rId31"/>
    <hyperlink ref="H42" r:id="rId32"/>
    <hyperlink ref="H44" r:id="rId33"/>
    <hyperlink ref="H45" r:id="rId34"/>
    <hyperlink ref="H46" r:id="rId35" location="3" display="http://metallicheckiy-portal.ru/prices/cvetmet/1255_metpromstar_mednaa_truba_kondicionernaa - 3"/>
    <hyperlink ref="H47" r:id="rId36" location="3" display="http://metallicheckiy-portal.ru/prices/cvetmet/1255_metpromstar_mednaa_truba_kondicionernaa - 3"/>
    <hyperlink ref="H48" r:id="rId37" location="3" display="http://metallicheckiy-portal.ru/prices/cvetmet/1255_metpromstar_mednaa_truba_kondicionernaa - 3"/>
    <hyperlink ref="H49" r:id="rId38" location="3" display="http://metallicheckiy-portal.ru/prices/cvetmet/1255_metpromstar_mednaa_truba_kondicionernaa - 3"/>
    <hyperlink ref="H50" r:id="rId39" location="3" display="http://metallicheckiy-portal.ru/prices/cvetmet/1255_metpromstar_mednaa_truba_kondicionernaa - 3"/>
    <hyperlink ref="H54" r:id="rId40"/>
    <hyperlink ref="H57" r:id="rId41"/>
    <hyperlink ref="H58" r:id="rId42"/>
    <hyperlink ref="H59" r:id="rId43"/>
    <hyperlink ref="H60" r:id="rId44"/>
    <hyperlink ref="H61" r:id="rId45"/>
    <hyperlink ref="H62" r:id="rId46"/>
    <hyperlink ref="H63" r:id="rId47"/>
    <hyperlink ref="H64" r:id="rId48"/>
    <hyperlink ref="H65" r:id="rId49"/>
    <hyperlink ref="H67" r:id="rId50"/>
    <hyperlink ref="H68" r:id="rId51"/>
    <hyperlink ref="H73" r:id="rId52" display="http://www.trub-prom.com/truba-gost-8734-stal-20?categoryPage=1&amp;productPage=2"/>
    <hyperlink ref="H76" r:id="rId53"/>
    <hyperlink ref="H77" r:id="rId54"/>
    <hyperlink ref="H78" r:id="rId55"/>
    <hyperlink ref="H79" r:id="rId56"/>
    <hyperlink ref="H140" r:id="rId57"/>
    <hyperlink ref="H454" r:id="rId58"/>
    <hyperlink ref="H517" r:id="rId59"/>
    <hyperlink ref="H455" r:id="rId60"/>
    <hyperlink ref="H141" r:id="rId61"/>
    <hyperlink ref="H142" r:id="rId62"/>
    <hyperlink ref="H143" r:id="rId63"/>
    <hyperlink ref="H144" r:id="rId64"/>
    <hyperlink ref="H145" r:id="rId65"/>
    <hyperlink ref="H80" r:id="rId66"/>
    <hyperlink ref="H146" r:id="rId67"/>
    <hyperlink ref="H81" r:id="rId68"/>
    <hyperlink ref="H147" r:id="rId69"/>
    <hyperlink ref="H362" r:id="rId70"/>
    <hyperlink ref="H317" r:id="rId71"/>
    <hyperlink ref="H82" r:id="rId72"/>
    <hyperlink ref="H457" r:id="rId73"/>
    <hyperlink ref="H152" r:id="rId74"/>
    <hyperlink ref="H458" r:id="rId75"/>
    <hyperlink ref="H153" r:id="rId76"/>
    <hyperlink ref="H363" r:id="rId77"/>
    <hyperlink ref="H391" r:id="rId78"/>
    <hyperlink ref="H459" r:id="rId79"/>
    <hyperlink ref="H83" r:id="rId80"/>
    <hyperlink ref="H156" r:id="rId81"/>
    <hyperlink ref="H462" r:id="rId82"/>
    <hyperlink ref="H158" r:id="rId83"/>
    <hyperlink ref="H463" r:id="rId84"/>
    <hyperlink ref="H159" r:id="rId85"/>
    <hyperlink ref="H464" r:id="rId86"/>
    <hyperlink ref="H318" r:id="rId87"/>
    <hyperlink ref="H160" r:id="rId88"/>
    <hyperlink ref="H161" r:id="rId89"/>
    <hyperlink ref="H84" r:id="rId90"/>
    <hyperlink ref="H162" r:id="rId91"/>
    <hyperlink ref="H163" r:id="rId92"/>
    <hyperlink ref="H164" r:id="rId93"/>
    <hyperlink ref="H165" r:id="rId94"/>
    <hyperlink ref="H466" r:id="rId95"/>
    <hyperlink ref="H168" r:id="rId96"/>
    <hyperlink ref="H392" r:id="rId97"/>
    <hyperlink ref="H169" r:id="rId98"/>
    <hyperlink ref="H393" r:id="rId99"/>
    <hyperlink ref="H468" r:id="rId100"/>
    <hyperlink ref="H170" r:id="rId101"/>
    <hyperlink ref="H469" r:id="rId102"/>
    <hyperlink ref="H171" r:id="rId103"/>
    <hyperlink ref="H172" r:id="rId104"/>
    <hyperlink ref="H85" r:id="rId105"/>
    <hyperlink ref="H319" r:id="rId106"/>
    <hyperlink ref="H86" r:id="rId107"/>
    <hyperlink ref="H173" r:id="rId108"/>
    <hyperlink ref="H176" r:id="rId109"/>
    <hyperlink ref="H87" r:id="rId110"/>
    <hyperlink ref="H602" r:id="rId111"/>
    <hyperlink ref="H681" r:id="rId112"/>
    <hyperlink ref="H177" r:id="rId113"/>
    <hyperlink ref="H178" r:id="rId114"/>
    <hyperlink ref="H473" r:id="rId115"/>
    <hyperlink ref="H603" r:id="rId116"/>
    <hyperlink ref="H88" r:id="rId117"/>
    <hyperlink ref="H474" r:id="rId118"/>
    <hyperlink ref="H394" r:id="rId119"/>
    <hyperlink ref="H89" r:id="rId120"/>
    <hyperlink ref="H90" r:id="rId121"/>
    <hyperlink ref="H91" r:id="rId122"/>
    <hyperlink ref="H179" r:id="rId123"/>
    <hyperlink ref="H475" r:id="rId124"/>
    <hyperlink ref="H682" r:id="rId125"/>
    <hyperlink ref="H476" r:id="rId126"/>
    <hyperlink ref="H92" r:id="rId127"/>
    <hyperlink ref="H180" r:id="rId128"/>
    <hyperlink ref="H733" r:id="rId129"/>
    <hyperlink ref="H946" r:id="rId130"/>
    <hyperlink ref="H532" r:id="rId131"/>
    <hyperlink ref="H604" r:id="rId132"/>
    <hyperlink ref="H734" r:id="rId133"/>
    <hyperlink ref="H93" r:id="rId134"/>
    <hyperlink ref="H184" r:id="rId135"/>
    <hyperlink ref="H395" r:id="rId136"/>
    <hyperlink ref="H693" r:id="rId137"/>
    <hyperlink ref="H694" r:id="rId138"/>
    <hyperlink ref="H534" r:id="rId139"/>
    <hyperlink ref="H479" r:id="rId140"/>
    <hyperlink ref="H606" r:id="rId141"/>
    <hyperlink ref="H533" r:id="rId142"/>
    <hyperlink ref="H695" r:id="rId143"/>
    <hyperlink ref="H735" r:id="rId144"/>
    <hyperlink ref="H947" r:id="rId145"/>
    <hyperlink ref="H980" r:id="rId146"/>
    <hyperlink ref="H396" r:id="rId147"/>
    <hyperlink ref="H607" r:id="rId148"/>
    <hyperlink ref="H480" r:id="rId149"/>
    <hyperlink ref="H320" r:id="rId150"/>
    <hyperlink ref="H397" r:id="rId151"/>
    <hyperlink ref="H187" r:id="rId152"/>
    <hyperlink ref="H747" r:id="rId153"/>
    <hyperlink ref="H608" r:id="rId154"/>
    <hyperlink ref="H948" r:id="rId155"/>
    <hyperlink ref="H949" r:id="rId156"/>
    <hyperlink ref="H482" r:id="rId157"/>
    <hyperlink ref="H188" r:id="rId158"/>
    <hyperlink ref="H189" r:id="rId159"/>
    <hyperlink ref="H483" r:id="rId160"/>
    <hyperlink ref="H321" r:id="rId161"/>
    <hyperlink ref="H322" r:id="rId162"/>
    <hyperlink ref="H484" r:id="rId163"/>
    <hyperlink ref="H190" r:id="rId164"/>
    <hyperlink ref="H323" r:id="rId165"/>
    <hyperlink ref="H485" r:id="rId166"/>
    <hyperlink ref="H191" r:id="rId167"/>
    <hyperlink ref="H94" r:id="rId168"/>
    <hyperlink ref="H192" r:id="rId169"/>
    <hyperlink ref="H486" r:id="rId170"/>
    <hyperlink ref="H193" r:id="rId171"/>
    <hyperlink ref="H194" r:id="rId172"/>
    <hyperlink ref="H324" r:id="rId173"/>
    <hyperlink ref="H195" r:id="rId174"/>
    <hyperlink ref="H196" r:id="rId175"/>
    <hyperlink ref="H197" r:id="rId176"/>
    <hyperlink ref="H198" r:id="rId177"/>
    <hyperlink ref="H489" r:id="rId178"/>
    <hyperlink ref="H201" r:id="rId179"/>
    <hyperlink ref="H202" r:id="rId180"/>
    <hyperlink ref="H325" r:id="rId181"/>
    <hyperlink ref="H203" r:id="rId182"/>
    <hyperlink ref="H326" r:id="rId183"/>
    <hyperlink ref="H327" r:id="rId184"/>
    <hyperlink ref="H328" r:id="rId185"/>
    <hyperlink ref="H352" r:id="rId186"/>
    <hyperlink ref="H204" r:id="rId187"/>
    <hyperlink ref="H205" r:id="rId188"/>
    <hyperlink ref="H490" r:id="rId189"/>
    <hyperlink ref="H873" r:id="rId190"/>
    <hyperlink ref="H329" r:id="rId191"/>
    <hyperlink ref="H95" r:id="rId192"/>
    <hyperlink ref="H206" r:id="rId193"/>
    <hyperlink ref="H96" r:id="rId194"/>
    <hyperlink ref="H330" r:id="rId195"/>
    <hyperlink ref="H364" r:id="rId196"/>
    <hyperlink ref="H492" r:id="rId197"/>
    <hyperlink ref="H331" r:id="rId198"/>
    <hyperlink ref="H209" r:id="rId199"/>
    <hyperlink ref="H211" r:id="rId200"/>
    <hyperlink ref="H332" r:id="rId201"/>
    <hyperlink ref="H398" r:id="rId202"/>
    <hyperlink ref="H212" r:id="rId203"/>
    <hyperlink ref="H333" r:id="rId204"/>
    <hyperlink ref="H213" r:id="rId205"/>
    <hyperlink ref="H214" r:id="rId206"/>
    <hyperlink ref="H334" r:id="rId207"/>
    <hyperlink ref="H493" r:id="rId208"/>
    <hyperlink ref="H97" r:id="rId209"/>
    <hyperlink ref="H215" r:id="rId210"/>
    <hyperlink ref="H335" r:id="rId211"/>
    <hyperlink ref="H365" r:id="rId212"/>
    <hyperlink ref="H98" r:id="rId213"/>
    <hyperlink ref="H99" r:id="rId214"/>
    <hyperlink ref="H100" r:id="rId215"/>
    <hyperlink ref="H875" r:id="rId216"/>
    <hyperlink ref="H876" r:id="rId217"/>
    <hyperlink ref="H877" r:id="rId218"/>
    <hyperlink ref="H971" r:id="rId219"/>
    <hyperlink ref="H496" r:id="rId220"/>
    <hyperlink ref="H812" r:id="rId221"/>
    <hyperlink ref="H957" r:id="rId222"/>
    <hyperlink ref="H981" r:id="rId223"/>
    <hyperlink ref="H878" r:id="rId224"/>
    <hyperlink ref="H813" r:id="rId225"/>
    <hyperlink ref="H879" r:id="rId226"/>
    <hyperlink ref="H958" r:id="rId227"/>
    <hyperlink ref="H982" r:id="rId228"/>
    <hyperlink ref="H880" r:id="rId229"/>
    <hyperlink ref="H983" r:id="rId230"/>
    <hyperlink ref="H881" r:id="rId231"/>
    <hyperlink ref="H959" r:id="rId232"/>
    <hyperlink ref="H984" r:id="rId233"/>
    <hyperlink ref="H960" r:id="rId234"/>
    <hyperlink ref="H497" r:id="rId235"/>
    <hyperlink ref="H882" r:id="rId236"/>
    <hyperlink ref="H985" r:id="rId237"/>
    <hyperlink ref="H814" r:id="rId238"/>
    <hyperlink ref="H961" r:id="rId239"/>
    <hyperlink ref="H498" r:id="rId240"/>
    <hyperlink ref="H883" r:id="rId241"/>
    <hyperlink ref="H103" r:id="rId242"/>
    <hyperlink ref="H104" r:id="rId243"/>
    <hyperlink ref="H109" r:id="rId244"/>
    <hyperlink ref="H110" r:id="rId245"/>
    <hyperlink ref="H113" r:id="rId246"/>
    <hyperlink ref="H114" r:id="rId247"/>
    <hyperlink ref="H118" r:id="rId248"/>
    <hyperlink ref="H101" r:id="rId249"/>
    <hyperlink ref="H518" r:id="rId250"/>
    <hyperlink ref="H784:H785" r:id="rId251" display="https://almet.ru/medno-nikelevie-splavi/medno-nikelevaja-truba/medno-nikelevaja-truba-mng51.html"/>
    <hyperlink ref="H788:H789" r:id="rId252" display="https://almet.ru/medno-nikelevie-splavi/medno-nikelevaja-truba/medno-nikelevaja-truba-mng51.html"/>
    <hyperlink ref="H791" r:id="rId253"/>
    <hyperlink ref="H793:H800" r:id="rId254" display="https://almet.ru/medno-nikelevie-splavi/medno-nikelevaja-truba/medno-nikelevaja-truba-mng51.html"/>
    <hyperlink ref="H820" r:id="rId255"/>
    <hyperlink ref="H833:H842" r:id="rId256" display="https://almet.ru/medno-nikelevie-splavi/medno-nikelevaja-truba/medno-nikelevaja-truba-mng51.html"/>
    <hyperlink ref="H844:H847" r:id="rId257" display="https://almet.ru/medno-nikelevie-splavi/medno-nikelevaja-truba/medno-nikelevaja-truba-mng51.html"/>
    <hyperlink ref="H853:H855" r:id="rId258" display="https://almet.ru/medno-nikelevie-splavi/medno-nikelevaja-truba/medno-nikelevaja-truba-mng51.html"/>
    <hyperlink ref="H858" r:id="rId259"/>
    <hyperlink ref="H860:H861" r:id="rId260" display="https://almet.ru/medno-nikelevie-splavi/medno-nikelevaja-truba/medno-nikelevaja-truba-mng51.html"/>
    <hyperlink ref="H864" r:id="rId261"/>
    <hyperlink ref="H866" r:id="rId262"/>
    <hyperlink ref="H868:H872" r:id="rId263" display="https://almet.ru/medno-nikelevie-splavi/medno-nikelevaja-truba/medno-nikelevaja-truba-mng51.html"/>
    <hyperlink ref="H918" r:id="rId264"/>
    <hyperlink ref="H967" r:id="rId265"/>
    <hyperlink ref="H976" r:id="rId266"/>
    <hyperlink ref="H978:H979" r:id="rId267" display="https://almet.ru/medno-nikelevie-splavi/medno-nikelevaja-truba/medno-nikelevaja-truba-mng51.html"/>
    <hyperlink ref="H998:H1000" r:id="rId268" display="https://almet.ru/medno-nikelevie-splavi/medno-nikelevaja-truba/medno-nikelevaja-truba-mng51.html"/>
    <hyperlink ref="H1013" r:id="rId269"/>
    <hyperlink ref="H1020" r:id="rId270"/>
    <hyperlink ref="H134" r:id="rId271"/>
    <hyperlink ref="H273" r:id="rId272"/>
    <hyperlink ref="H304" r:id="rId273"/>
    <hyperlink ref="H309" r:id="rId274"/>
    <hyperlink ref="H423" r:id="rId275"/>
    <hyperlink ref="H435" r:id="rId276"/>
    <hyperlink ref="H443" r:id="rId277"/>
    <hyperlink ref="H447" r:id="rId278"/>
    <hyperlink ref="H499" r:id="rId279"/>
    <hyperlink ref="H419" r:id="rId280"/>
    <hyperlink ref="H66" r:id="rId281"/>
    <hyperlink ref="H421" r:id="rId282"/>
    <hyperlink ref="H922" r:id="rId283"/>
    <hyperlink ref="H977" r:id="rId284"/>
    <hyperlink ref="H127" r:id="rId285" display="http://www.trub-prom.com/truba-gost-8734-stal-20?categoryPage=1&amp;productPage=2"/>
    <hyperlink ref="H119" r:id="rId286"/>
    <hyperlink ref="H126" r:id="rId287"/>
    <hyperlink ref="H132" r:id="rId288"/>
    <hyperlink ref="H424" r:id="rId289"/>
    <hyperlink ref="H425" r:id="rId290"/>
    <hyperlink ref="H422" r:id="rId291"/>
    <hyperlink ref="H383" r:id="rId292"/>
    <hyperlink ref="H69" r:id="rId293"/>
    <hyperlink ref="H286" r:id="rId294"/>
    <hyperlink ref="H120" r:id="rId295"/>
    <hyperlink ref="H969" r:id="rId296"/>
    <hyperlink ref="H121" r:id="rId297"/>
    <hyperlink ref="H287" r:id="rId298"/>
    <hyperlink ref="H289" r:id="rId299"/>
    <hyperlink ref="H427" r:id="rId300"/>
    <hyperlink ref="H71" r:id="rId301"/>
    <hyperlink ref="H1017" r:id="rId302"/>
    <hyperlink ref="H295" r:id="rId303"/>
    <hyperlink ref="H349" r:id="rId304"/>
    <hyperlink ref="H124" r:id="rId305"/>
    <hyperlink ref="H296" r:id="rId306"/>
    <hyperlink ref="H430" r:id="rId307"/>
    <hyperlink ref="H72" r:id="rId308"/>
    <hyperlink ref="H128" r:id="rId309"/>
    <hyperlink ref="H297" r:id="rId310"/>
    <hyperlink ref="H432" r:id="rId311"/>
    <hyperlink ref="H350" r:id="rId312"/>
    <hyperlink ref="H436" r:id="rId313"/>
    <hyperlink ref="H387" r:id="rId314"/>
    <hyperlink ref="H1019" r:id="rId315"/>
    <hyperlink ref="H437" r:id="rId316"/>
    <hyperlink ref="H74" r:id="rId317"/>
    <hyperlink ref="H438" r:id="rId318"/>
    <hyperlink ref="H75" r:id="rId319"/>
    <hyperlink ref="H131" r:id="rId320"/>
    <hyperlink ref="H439" r:id="rId321"/>
    <hyperlink ref="H351" r:id="rId322"/>
    <hyperlink ref="H440" r:id="rId323"/>
    <hyperlink ref="H859" r:id="rId324"/>
    <hyperlink ref="H310" r:id="rId325"/>
    <hyperlink ref="H444" r:id="rId326"/>
    <hyperlink ref="H135" r:id="rId327"/>
    <hyperlink ref="H138" r:id="rId328"/>
    <hyperlink ref="H446" r:id="rId329"/>
    <hyperlink ref="H865" r:id="rId330"/>
    <hyperlink ref="H448" r:id="rId331"/>
    <hyperlink ref="H449" r:id="rId332"/>
    <hyperlink ref="H372" r:id="rId333"/>
    <hyperlink ref="H241" r:id="rId334"/>
    <hyperlink ref="H884" r:id="rId335"/>
    <hyperlink ref="H885" r:id="rId336"/>
    <hyperlink ref="H972" r:id="rId337"/>
    <hyperlink ref="H986" r:id="rId338"/>
    <hyperlink ref="H992" r:id="rId339"/>
    <hyperlink ref="H995" r:id="rId340"/>
    <hyperlink ref="H990" r:id="rId341"/>
    <hyperlink ref="H989" r:id="rId342"/>
    <hyperlink ref="H816" r:id="rId343"/>
    <hyperlink ref="H891" r:id="rId344"/>
    <hyperlink ref="H892" r:id="rId345"/>
    <hyperlink ref="H217" r:id="rId346"/>
    <hyperlink ref="H888" r:id="rId347"/>
    <hyperlink ref="H910" r:id="rId348"/>
    <hyperlink ref="H997" r:id="rId349"/>
    <hyperlink ref="H815" r:id="rId350"/>
    <hyperlink ref="H817" r:id="rId351"/>
    <hyperlink ref="H886" r:id="rId352"/>
    <hyperlink ref="H974" r:id="rId353"/>
    <hyperlink ref="H887" r:id="rId354"/>
    <hyperlink ref="H889" r:id="rId355"/>
    <hyperlink ref="H987" r:id="rId356"/>
    <hyperlink ref="H890" r:id="rId357"/>
    <hyperlink ref="H893" r:id="rId358"/>
    <hyperlink ref="H894" r:id="rId359"/>
    <hyperlink ref="H975" r:id="rId360"/>
    <hyperlink ref="H991" r:id="rId361"/>
    <hyperlink ref="H895" r:id="rId362"/>
    <hyperlink ref="H896" r:id="rId363"/>
    <hyperlink ref="H897" r:id="rId364"/>
    <hyperlink ref="H899" r:id="rId365"/>
    <hyperlink ref="H898" r:id="rId366"/>
    <hyperlink ref="H900" r:id="rId367"/>
    <hyperlink ref="H901" r:id="rId368"/>
    <hyperlink ref="H994" r:id="rId369"/>
    <hyperlink ref="H996" r:id="rId370"/>
    <hyperlink ref="H993" r:id="rId371"/>
    <hyperlink ref="H988" r:id="rId372"/>
    <hyperlink ref="H973" r:id="rId373"/>
    <hyperlink ref="H902" r:id="rId374"/>
    <hyperlink ref="H903" r:id="rId375"/>
    <hyperlink ref="H904" r:id="rId376"/>
    <hyperlink ref="H905" r:id="rId377"/>
    <hyperlink ref="H906" r:id="rId378"/>
    <hyperlink ref="H908" r:id="rId379"/>
    <hyperlink ref="H909" r:id="rId380"/>
    <hyperlink ref="H234" r:id="rId381"/>
    <hyperlink ref="H404" r:id="rId382"/>
    <hyperlink ref="H235" r:id="rId383"/>
    <hyperlink ref="H406" r:id="rId384"/>
    <hyperlink ref="H236" r:id="rId385"/>
    <hyperlink ref="H407" r:id="rId386"/>
    <hyperlink ref="H408" r:id="rId387"/>
    <hyperlink ref="H409" r:id="rId388"/>
    <hyperlink ref="H237" r:id="rId389"/>
    <hyperlink ref="H238" r:id="rId390"/>
    <hyperlink ref="H410" r:id="rId391"/>
    <hyperlink ref="H411" r:id="rId392"/>
    <hyperlink ref="H239" r:id="rId393"/>
    <hyperlink ref="H357" r:id="rId394"/>
    <hyperlink ref="H412" r:id="rId395"/>
    <hyperlink ref="H240" r:id="rId396"/>
    <hyperlink ref="H413" r:id="rId397"/>
    <hyperlink ref="H242" r:id="rId398"/>
    <hyperlink ref="H243" r:id="rId399"/>
    <hyperlink ref="H373" r:id="rId400"/>
    <hyperlink ref="H374" r:id="rId401"/>
    <hyperlink ref="H414" r:id="rId402"/>
    <hyperlink ref="H244" r:id="rId403"/>
    <hyperlink ref="H245" r:id="rId404"/>
    <hyperlink ref="H246" r:id="rId405"/>
    <hyperlink ref="H247" r:id="rId406"/>
    <hyperlink ref="H415" r:id="rId407"/>
    <hyperlink ref="H248" r:id="rId408"/>
    <hyperlink ref="H56" r:id="rId409"/>
    <hyperlink ref="H249" r:id="rId410"/>
    <hyperlink ref="H251" r:id="rId411"/>
    <hyperlink ref="H344" r:id="rId412"/>
    <hyperlink ref="H375" r:id="rId413"/>
    <hyperlink ref="H252" r:id="rId414"/>
    <hyperlink ref="H253" r:id="rId415"/>
    <hyperlink ref="H509" r:id="rId416"/>
    <hyperlink ref="H345" r:id="rId417"/>
    <hyperlink ref="H254" r:id="rId418"/>
    <hyperlink ref="H346" r:id="rId419"/>
    <hyperlink ref="H255" r:id="rId420"/>
    <hyperlink ref="H256" r:id="rId421"/>
    <hyperlink ref="H510" r:id="rId422"/>
    <hyperlink ref="H738" r:id="rId423"/>
    <hyperlink ref="H500" r:id="rId424"/>
    <hyperlink ref="H618" r:id="rId425"/>
    <hyperlink ref="H690" r:id="rId426"/>
    <hyperlink ref="H220" r:id="rId427"/>
    <hyperlink ref="H619" r:id="rId428"/>
    <hyperlink ref="H341" r:id="rId429"/>
    <hyperlink ref="H501" r:id="rId430"/>
    <hyperlink ref="H620" r:id="rId431"/>
    <hyperlink ref="H621" r:id="rId432"/>
    <hyperlink ref="H368" r:id="rId433"/>
    <hyperlink ref="H622" r:id="rId434"/>
    <hyperlink ref="H739" r:id="rId435"/>
    <hyperlink ref="H623" r:id="rId436"/>
    <hyperlink ref="H740" r:id="rId437"/>
    <hyperlink ref="H624" r:id="rId438"/>
    <hyperlink ref="H343" r:id="rId439"/>
    <hyperlink ref="H502" r:id="rId440"/>
    <hyperlink ref="H504" r:id="rId441"/>
    <hyperlink ref="H625" r:id="rId442"/>
    <hyperlink ref="H741" r:id="rId443"/>
    <hyperlink ref="H626" r:id="rId444"/>
    <hyperlink ref="H550" r:id="rId445"/>
    <hyperlink ref="H552" r:id="rId446"/>
    <hyperlink ref="H102" r:id="rId447"/>
    <hyperlink ref="H224" r:id="rId448"/>
    <hyperlink ref="H353" r:id="rId449"/>
    <hyperlink ref="H522" r:id="rId450"/>
    <hyperlink ref="H553" r:id="rId451"/>
    <hyperlink ref="H555" r:id="rId452"/>
    <hyperlink ref="H558" r:id="rId453"/>
    <hyperlink ref="H257" r:id="rId454"/>
    <hyperlink ref="H377" r:id="rId455"/>
    <hyperlink ref="H378" r:id="rId456"/>
    <hyperlink ref="H570" r:id="rId457"/>
    <hyperlink ref="H354" r:id="rId458"/>
    <hyperlink ref="H573" r:id="rId459"/>
    <hyperlink ref="H106" r:id="rId460"/>
    <hyperlink ref="H416" r:id="rId461"/>
    <hyperlink ref="H105" r:id="rId462"/>
    <hyperlink ref="H572" r:id="rId463"/>
    <hyperlink ref="H107" r:id="rId464"/>
    <hyperlink ref="H575" r:id="rId465"/>
    <hyperlink ref="H632" r:id="rId466"/>
    <hyperlink ref="H576" r:id="rId467"/>
    <hyperlink ref="H724" r:id="rId468"/>
    <hyperlink ref="H262" r:id="rId469"/>
    <hyperlink ref="H417" r:id="rId470"/>
    <hyperlink ref="H418" r:id="rId471"/>
    <hyperlink ref="H514" r:id="rId472"/>
    <hyperlink ref="H577" r:id="rId473"/>
    <hyperlink ref="H347" r:id="rId474"/>
    <hyperlink ref="H578" r:id="rId475"/>
    <hyperlink ref="H688" r:id="rId476"/>
    <hyperlink ref="H579" r:id="rId477"/>
    <hyperlink ref="H580" r:id="rId478"/>
    <hyperlink ref="H581" r:id="rId479"/>
    <hyperlink ref="H689" r:id="rId480"/>
    <hyperlink ref="H725" r:id="rId481"/>
    <hyperlink ref="H583" r:id="rId482"/>
    <hyperlink ref="H584" r:id="rId483"/>
    <hyperlink ref="H730" r:id="rId484"/>
    <hyperlink ref="H585" r:id="rId485"/>
    <hyperlink ref="H731" r:id="rId486"/>
    <hyperlink ref="H661" r:id="rId487"/>
    <hyperlink ref="H781" r:id="rId488"/>
    <hyperlink ref="H963" r:id="rId489"/>
    <hyperlink ref="H1008" r:id="rId490"/>
    <hyperlink ref="H1009" r:id="rId491"/>
    <hyperlink ref="H1010" r:id="rId492"/>
    <hyperlink ref="H399" r:id="rId493"/>
    <hyperlink ref="H370" r:id="rId494"/>
    <hyperlink ref="H759" r:id="rId495"/>
    <hyperlink ref="H760" r:id="rId496"/>
    <hyperlink ref="H821" r:id="rId497"/>
    <hyperlink ref="H818" r:id="rId498"/>
    <hyperlink ref="H769" r:id="rId499"/>
    <hyperlink ref="H221" r:id="rId500"/>
    <hyperlink ref="H371" r:id="rId501"/>
    <hyperlink ref="H535" r:id="rId502"/>
    <hyperlink ref="H696" r:id="rId503"/>
    <hyperlink ref="H536" r:id="rId504"/>
    <hyperlink ref="H571" r:id="rId505"/>
    <hyperlink ref="H582" r:id="rId506"/>
    <hyperlink ref="H1001" r:id="rId507"/>
    <hyperlink ref="H763" r:id="rId508"/>
    <hyperlink ref="H750" r:id="rId509"/>
    <hyperlink ref="H764" r:id="rId510"/>
    <hyperlink ref="H1002" r:id="rId511"/>
    <hyperlink ref="H765" r:id="rId512"/>
    <hyperlink ref="H766" r:id="rId513"/>
    <hyperlink ref="H1003" r:id="rId514"/>
    <hyperlink ref="H767" r:id="rId515"/>
    <hyperlink ref="H768" r:id="rId516"/>
    <hyperlink ref="H1004" r:id="rId517"/>
    <hyperlink ref="H801" r:id="rId518"/>
    <hyperlink ref="H802" r:id="rId519"/>
    <hyperlink ref="H803" r:id="rId520"/>
    <hyperlink ref="H804" r:id="rId521"/>
    <hyperlink ref="H805" r:id="rId522"/>
    <hyperlink ref="H954" r:id="rId523"/>
    <hyperlink ref="H956" r:id="rId524"/>
    <hyperlink ref="H970" r:id="rId525"/>
    <hyperlink ref="H955" r:id="rId526"/>
    <hyperlink ref="H807" r:id="rId527"/>
    <hyperlink ref="H808" r:id="rId528"/>
    <hyperlink ref="H806" r:id="rId529"/>
    <hyperlink ref="H732" r:id="rId530"/>
    <hyperlink ref="H823" r:id="rId531"/>
    <hyperlink ref="H770" r:id="rId532"/>
    <hyperlink ref="H771" r:id="rId533"/>
    <hyperlink ref="H751" r:id="rId534"/>
    <hyperlink ref="H824" r:id="rId535"/>
    <hyperlink ref="H825" r:id="rId536"/>
    <hyperlink ref="H773" r:id="rId537"/>
    <hyperlink ref="H774" r:id="rId538"/>
    <hyperlink ref="H775" r:id="rId539"/>
    <hyperlink ref="H911" r:id="rId540"/>
    <hyperlink ref="H777" r:id="rId541"/>
    <hyperlink ref="H962" r:id="rId542"/>
    <hyperlink ref="H778" r:id="rId543"/>
    <hyperlink ref="H779" r:id="rId544"/>
    <hyperlink ref="H772" r:id="rId545"/>
    <hyperlink ref="H1006" r:id="rId546"/>
    <hyperlink ref="H1007" r:id="rId547"/>
    <hyperlink ref="H1012" r:id="rId548"/>
    <hyperlink ref="H776" r:id="rId549"/>
    <hyperlink ref="H826" r:id="rId550"/>
    <hyperlink ref="H401" r:id="rId551"/>
    <hyperlink ref="H736" r:id="rId552"/>
    <hyperlink ref="H538" r:id="rId553"/>
    <hyperlink ref="H537" r:id="rId554"/>
    <hyperlink ref="H912" r:id="rId555"/>
    <hyperlink ref="H965" r:id="rId556"/>
    <hyperlink ref="H782" r:id="rId557"/>
    <hyperlink ref="H964" r:id="rId558"/>
    <hyperlink ref="H754" r:id="rId559"/>
    <hyperlink ref="H1022" r:id="rId560"/>
    <hyperlink ref="H1050" r:id="rId561"/>
    <hyperlink ref="H1068" r:id="rId562"/>
    <hyperlink ref="H1078" r:id="rId563"/>
    <hyperlink ref="H874" r:id="rId564"/>
    <hyperlink ref="H783" r:id="rId565"/>
    <hyperlink ref="H742" r:id="rId566"/>
    <hyperlink ref="H711" r:id="rId567"/>
    <hyperlink ref="H701" r:id="rId568"/>
    <hyperlink ref="H1033" r:id="rId569"/>
    <hyperlink ref="H1034" r:id="rId570"/>
    <hyperlink ref="H1037" r:id="rId571"/>
  </hyperlinks>
  <pageMargins left="0.7" right="0.7" top="0.75" bottom="0.75" header="0.3" footer="0.3"/>
  <pageSetup paperSize="9" orientation="portrait" r:id="rId5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деловой металл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Сайганов Алексей Александрович (Alexei Saiganov)</cp:lastModifiedBy>
  <dcterms:created xsi:type="dcterms:W3CDTF">2019-05-23T09:16:09Z</dcterms:created>
  <dcterms:modified xsi:type="dcterms:W3CDTF">2019-06-11T07:54:09Z</dcterms:modified>
</cp:coreProperties>
</file>