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<sst xmlns="http://schemas.openxmlformats.org/spreadsheetml/2006/main" count="28" uniqueCount="28">
  <si>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</t>
  </si>
  <si>
    <t>Ед. изм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</si>
  <si>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</si>
  <si>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</si>
  <si>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</si>
  <si>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</si>
  <si>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НМЦК, определенная методом сопоставимых рыночных цен (анализа рынка)*</t>
  </si>
  <si>
    <t xml:space="preserve">*Определение НМЦК произведено Заказчиком в соответствии с  Приказом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</t>
  </si>
  <si>
    <t>Цена за единицу изм. (руб.)</t>
  </si>
  <si>
    <t>Цена за единицу изм. с округлением (вниз) до сотых долей после запятой (руб.)</t>
  </si>
  <si>
    <t>НМЦК с учетом округления цены за единицу (руб.)**</t>
  </si>
  <si>
    <t>Однородность совокупности значений выявленных цен, используемых в расчете НМЦК**</t>
  </si>
  <si>
    <t>** В соответствии с п.3.20.1 Методических рекомендаций, утвержденных приказом Минэкономразвития РФ от 02.10.2013 №567 расчет произведен с помощью стандартных функций табличного редактора EXCEL.</t>
  </si>
  <si>
    <t>Источник информации о цене (руб./ед.изм.)</t>
  </si>
  <si>
    <r>
      <rPr>
        <b/>
        <sz val="10"/>
        <color indexed="8"/>
        <rFont val="Times New Roman"/>
        <family val="1"/>
      </rPr>
      <t>Расчет НМЦК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</si>
  <si>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На основании полученных ценовых предложений начальная (максимальная) цена договора определяется методом сопоставимых рыночных цен (анализ рынка)</t>
  </si>
  <si>
    <t>В результате проведенного расчета Н(М)ЦК, цена договора составила, руб.:</t>
  </si>
  <si>
    <t>Наименование предмета договора</t>
  </si>
  <si>
    <t>к Извещению о проведении</t>
  </si>
  <si>
    <t xml:space="preserve"> Расчет начальной (максимальной) цены договора на основании
Положения «О закупках товаров, работ, услуг для нужд МАУ "Объединенная дирекция парков»
</t>
  </si>
  <si>
    <t xml:space="preserve">Коммерческое предложение №1 
</t>
  </si>
  <si>
    <t xml:space="preserve">Коммерческое предложение  №2  
</t>
  </si>
  <si>
    <t xml:space="preserve">Коммерческое предложение  №3 </t>
  </si>
  <si>
    <t>ИТОГО</t>
  </si>
  <si>
    <t>шт</t>
  </si>
  <si>
    <t xml:space="preserve">Приложение </t>
  </si>
  <si>
    <t>Поставка оборудования для организации зоны отдыха</t>
  </si>
  <si>
    <t>конкурса в электронной форме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</si>
</sst>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2" fontId="45" fillId="0" borderId="0" xfId="0" applyNumberFormat="1" applyFont="1" applyAlignment="1">
      <alignment vertical="center"/>
    </xf>
    <xf numFmtId="0" fontId="44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" fontId="45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2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wrapText="1"/>
    </xf>
    <xf numFmtId="4" fontId="44" fillId="0" borderId="0" xfId="0" applyNumberFormat="1" applyFont="1" applyAlignment="1">
      <alignment horizontal="center" vertical="top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8</xdr:row>
      <xdr:rowOff>952500</xdr:rowOff>
    </xdr:from>
    <xdr:to>
      <xdr:col>8</xdr:col>
      <xdr:colOff>0</xdr:colOff>
      <xdr:row>8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27660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8</xdr:row>
      <xdr:rowOff>1238250</xdr:rowOff>
    </xdr:from>
    <xdr:to>
      <xdr:col>8</xdr:col>
      <xdr:colOff>457200</xdr:colOff>
      <xdr:row>8</xdr:row>
      <xdr:rowOff>1466850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5623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8</xdr:row>
      <xdr:rowOff>952500</xdr:rowOff>
    </xdr:from>
    <xdr:to>
      <xdr:col>8</xdr:col>
      <xdr:colOff>0</xdr:colOff>
      <xdr:row>8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27660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8</xdr:row>
      <xdr:rowOff>1238250</xdr:rowOff>
    </xdr:from>
    <xdr:to>
      <xdr:col>8</xdr:col>
      <xdr:colOff>457200</xdr:colOff>
      <xdr:row>8</xdr:row>
      <xdr:rowOff>1466850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35623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8</xdr:row>
      <xdr:rowOff>952500</xdr:rowOff>
    </xdr:from>
    <xdr:to>
      <xdr:col>10</xdr:col>
      <xdr:colOff>0</xdr:colOff>
      <xdr:row>8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27660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8</xdr:row>
      <xdr:rowOff>923925</xdr:rowOff>
    </xdr:from>
    <xdr:to>
      <xdr:col>8</xdr:col>
      <xdr:colOff>1019175</xdr:colOff>
      <xdr:row>8</xdr:row>
      <xdr:rowOff>1362075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32480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8</xdr:row>
      <xdr:rowOff>1600200</xdr:rowOff>
    </xdr:from>
    <xdr:to>
      <xdr:col>10</xdr:col>
      <xdr:colOff>1504950</xdr:colOff>
      <xdr:row>8</xdr:row>
      <xdr:rowOff>1962150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392430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8</xdr:row>
      <xdr:rowOff>1238250</xdr:rowOff>
    </xdr:from>
    <xdr:to>
      <xdr:col>10</xdr:col>
      <xdr:colOff>457200</xdr:colOff>
      <xdr:row>8</xdr:row>
      <xdr:rowOff>1466850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35623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5"/>
  <sheetViews>
    <sheetView tabSelected="1" zoomScalePageLayoutView="0" workbookViewId="0" topLeftCell="A1">
      <selection activeCell="A10" sqref="A10:N10"/>
    </sheetView>
  </sheetViews>
  <sheetFormatPr defaultColWidth="9.140625" defaultRowHeight="15"/>
  <cols>
    <col min="1" max="1" width="4.421875" style="3" customWidth="1"/>
    <col min="2" max="2" width="23.57421875" style="3" customWidth="1"/>
    <col min="3" max="3" width="5.8515625" style="3" customWidth="1"/>
    <col min="4" max="4" width="6.8515625" style="3" customWidth="1"/>
    <col min="5" max="5" width="13.8515625" style="3" customWidth="1"/>
    <col min="6" max="6" width="14.7109375" style="3" customWidth="1"/>
    <col min="7" max="7" width="14.57421875" style="3" customWidth="1"/>
    <col min="8" max="8" width="15.57421875" style="3" customWidth="1"/>
    <col min="9" max="9" width="15.421875" style="3" customWidth="1"/>
    <col min="10" max="10" width="14.28125" style="3" customWidth="1"/>
    <col min="11" max="11" width="28.00390625" style="3" customWidth="1"/>
    <col min="12" max="12" width="13.57421875" style="3" customWidth="1"/>
    <col min="13" max="13" width="13.7109375" style="3" customWidth="1"/>
    <col min="14" max="14" width="13.8515625" style="3" customWidth="1"/>
    <col min="15" max="15" width="21.00390625" style="24" hidden="1" customWidth="1"/>
    <col min="16" max="16" width="9.7109375" style="24" hidden="1" customWidth="1"/>
    <col min="17" max="17" width="15.8515625" style="24" hidden="1" customWidth="1"/>
    <col min="18" max="18" width="9.140625" style="3" hidden="1" customWidth="1"/>
    <col min="19" max="21" width="0" style="3" hidden="1" customWidth="1"/>
    <col min="22" max="16384" width="9.140625" style="3" customWidth="1"/>
  </cols>
  <sheetData>
    <row r="2" spans="12:14" ht="12.75">
      <c r="L2" s="43" t="s">
        <v>25</v>
      </c>
      <c r="M2" s="43"/>
      <c r="N2" s="43"/>
    </row>
    <row r="3" spans="12:14" ht="12.75">
      <c r="L3" s="20" t="s">
        <v>18</v>
      </c>
      <c r="M3" s="20"/>
      <c r="N3" s="20"/>
    </row>
    <row r="4" spans="12:14" ht="12.75">
      <c r="L4" s="43" t="s">
        <v>27</v>
      </c>
      <c r="M4" s="43"/>
      <c r="N4" s="43"/>
    </row>
    <row r="6" spans="1:22" ht="39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M6" s="44"/>
      <c r="N6" s="44"/>
      <c r="O6" s="25"/>
      <c r="P6" s="25"/>
      <c r="Q6" s="25"/>
      <c r="R6" s="10"/>
      <c r="S6" s="10"/>
      <c r="T6" s="10"/>
      <c r="U6" s="10"/>
      <c r="V6" s="10"/>
    </row>
    <row r="7" spans="1:22" ht="39" customHeight="1">
      <c r="A7" s="42" t="s">
        <v>15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25"/>
      <c r="P7" s="25"/>
      <c r="Q7" s="25"/>
      <c r="R7" s="14"/>
      <c r="S7" s="14"/>
      <c r="T7" s="14"/>
      <c r="U7" s="14"/>
      <c r="V7" s="14"/>
    </row>
    <row r="8" spans="1:14" ht="39" customHeight="1">
      <c r="A8" s="32" t="s">
        <v>0</v>
      </c>
      <c r="B8" s="34" t="s">
        <v>17</v>
      </c>
      <c r="C8" s="34" t="s">
        <v>1</v>
      </c>
      <c r="D8" s="34" t="s">
        <v>2</v>
      </c>
      <c r="E8" s="30" t="s">
        <v>13</v>
      </c>
      <c r="F8" s="30"/>
      <c r="G8" s="30"/>
      <c r="H8" s="31" t="s">
        <v>11</v>
      </c>
      <c r="I8" s="31"/>
      <c r="J8" s="31"/>
      <c r="K8" s="39" t="s">
        <v>6</v>
      </c>
      <c r="L8" s="40"/>
      <c r="M8" s="40"/>
      <c r="N8" s="41"/>
    </row>
    <row r="9" spans="1:14" ht="159" customHeight="1">
      <c r="A9" s="33"/>
      <c r="B9" s="35"/>
      <c r="C9" s="35"/>
      <c r="D9" s="35"/>
      <c r="E9" s="4" t="s">
        <v>20</v>
      </c>
      <c r="F9" s="4" t="s">
        <v>21</v>
      </c>
      <c r="G9" s="11" t="s">
        <v>22</v>
      </c>
      <c r="H9" s="4" t="s">
        <v>5</v>
      </c>
      <c r="I9" s="4" t="s">
        <v>3</v>
      </c>
      <c r="J9" s="5" t="s">
        <v>4</v>
      </c>
      <c r="K9" s="1" t="s">
        <v>14</v>
      </c>
      <c r="L9" s="6" t="s">
        <v>8</v>
      </c>
      <c r="M9" s="6" t="s">
        <v>9</v>
      </c>
      <c r="N9" s="6" t="s">
        <v>10</v>
      </c>
    </row>
    <row r="10" spans="1:20" s="2" customFormat="1" ht="18.75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  <c r="O10" s="26"/>
      <c r="P10" s="26"/>
      <c r="Q10" s="26"/>
      <c r="R10" s="2">
        <v>1</v>
      </c>
      <c r="S10" s="2">
        <v>2</v>
      </c>
      <c r="T10" s="2">
        <v>3</v>
      </c>
    </row>
    <row r="11" spans="1:20" s="2" customFormat="1" ht="40.5" customHeight="1">
      <c r="A11" s="12">
        <v>1</v>
      </c>
      <c r="B11" s="21" t="s">
        <v>26</v>
      </c>
      <c r="C11" s="7" t="s">
        <v>24</v>
      </c>
      <c r="D11" s="7">
        <v>1</v>
      </c>
      <c r="E11" s="15">
        <v>32936850</v>
      </c>
      <c r="F11" s="15">
        <v>31000000</v>
      </c>
      <c r="G11" s="15">
        <v>32000000</v>
      </c>
      <c r="H11" s="16">
        <f>AVERAGE(E11:G11)</f>
        <v>31978950</v>
      </c>
      <c r="I11" s="17">
        <f>SQRT(((SUM((POWER(E11-H11,2)),(POWER(F11-H11,2)),(POWER(G11-H11,2)))/(COLUMNS(E11:G11)-1))))</f>
        <v>968596.5659137968</v>
      </c>
      <c r="J11" s="17">
        <f>I11/H11*100</f>
        <v>3.028856688270868</v>
      </c>
      <c r="K11" s="18">
        <f>((D11/3)*(SUM(E11:G11)))</f>
        <v>31978950</v>
      </c>
      <c r="L11" s="19">
        <f>K11/D11</f>
        <v>31978950</v>
      </c>
      <c r="M11" s="18">
        <f>ROUND(L11,2)</f>
        <v>31978950</v>
      </c>
      <c r="N11" s="16">
        <f>M11*D11</f>
        <v>31978950</v>
      </c>
      <c r="O11" s="26">
        <f>E11*D11</f>
        <v>32936850</v>
      </c>
      <c r="P11" s="26">
        <f>F11*D11</f>
        <v>31000000</v>
      </c>
      <c r="Q11" s="26">
        <f>G11*D11</f>
        <v>32000000</v>
      </c>
      <c r="R11" s="2">
        <f>E11*D11</f>
        <v>32936850</v>
      </c>
      <c r="S11" s="2">
        <f>F11*D11</f>
        <v>31000000</v>
      </c>
      <c r="T11" s="2">
        <f>G11*D11</f>
        <v>32000000</v>
      </c>
    </row>
    <row r="12" spans="1:20" ht="12.75">
      <c r="A12" s="22"/>
      <c r="B12" s="21" t="s">
        <v>23</v>
      </c>
      <c r="C12" s="7"/>
      <c r="D12" s="7"/>
      <c r="E12" s="23"/>
      <c r="F12" s="23"/>
      <c r="G12" s="23"/>
      <c r="H12" s="16"/>
      <c r="I12" s="17"/>
      <c r="J12" s="17"/>
      <c r="K12" s="18"/>
      <c r="L12" s="19"/>
      <c r="M12" s="18"/>
      <c r="N12" s="16">
        <f>SUM(N11:N11)</f>
        <v>31978950</v>
      </c>
      <c r="O12" s="16">
        <f>SUM(O11:R11)</f>
        <v>128873700</v>
      </c>
      <c r="P12" s="16">
        <f>SUM(P11:S11)</f>
        <v>126936850</v>
      </c>
      <c r="Q12" s="16">
        <f>SUM(Q11:T11)</f>
        <v>127936850</v>
      </c>
      <c r="R12" s="16">
        <f>SUM(R11:R11)</f>
        <v>32936850</v>
      </c>
      <c r="S12" s="16">
        <f>SUM(S11:S11)</f>
        <v>31000000</v>
      </c>
      <c r="T12" s="16">
        <f>SUM(T11:T11)</f>
        <v>32000000</v>
      </c>
    </row>
    <row r="13" spans="1:14" ht="12.75">
      <c r="A13" s="27" t="s">
        <v>16</v>
      </c>
      <c r="B13" s="27"/>
      <c r="C13" s="27"/>
      <c r="D13" s="27"/>
      <c r="E13" s="27"/>
      <c r="F13" s="27"/>
      <c r="G13" s="27"/>
      <c r="H13" s="8"/>
      <c r="I13" s="8"/>
      <c r="J13" s="8"/>
      <c r="K13" s="9"/>
      <c r="N13" s="13">
        <f>N12</f>
        <v>31978950</v>
      </c>
    </row>
    <row r="14" spans="1:11" ht="12.75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ht="12.75">
      <c r="A15" s="3" t="s">
        <v>12</v>
      </c>
    </row>
  </sheetData>
  <sheetProtection/>
  <mergeCells count="15">
    <mergeCell ref="K8:N8"/>
    <mergeCell ref="A7:N7"/>
    <mergeCell ref="L2:N2"/>
    <mergeCell ref="L4:N4"/>
    <mergeCell ref="M6:N6"/>
    <mergeCell ref="A13:G13"/>
    <mergeCell ref="A14:K14"/>
    <mergeCell ref="A6:K6"/>
    <mergeCell ref="E8:G8"/>
    <mergeCell ref="H8:J8"/>
    <mergeCell ref="A8:A9"/>
    <mergeCell ref="B8:B9"/>
    <mergeCell ref="C8:C9"/>
    <mergeCell ref="A10:N10"/>
    <mergeCell ref="D8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Лида</cp:lastModifiedBy>
  <cp:lastPrinted>2021-02-24T14:13:13Z</cp:lastPrinted>
  <dcterms:created xsi:type="dcterms:W3CDTF">2014-01-15T18:15:09Z</dcterms:created>
  <dcterms:modified xsi:type="dcterms:W3CDTF">2021-04-12T13:56:42Z</dcterms:modified>
  <cp:category/>
  <cp:version/>
  <cp:contentType/>
  <cp:contentStatus/>
</cp:coreProperties>
</file>