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defaultThemeVersion="124226"/>
  <xr:revisionPtr revIDLastSave="0" documentId="13_ncr:1_{1FC1284F-7594-4D5C-896E-65D82C3AB922}" xr6:coauthVersionLast="46" xr6:coauthVersionMax="46" xr10:uidLastSave="{00000000-0000-0000-0000-000000000000}"/>
  <bookViews>
    <workbookView xWindow="-108" yWindow="-108" windowWidth="23256" windowHeight="12576" firstSheet="9" activeTab="9" xr2:uid="{00000000-000D-0000-FFFF-FFFF00000000}"/>
  </bookViews>
  <sheets>
    <sheet name="Форма графика (2)" sheetId="5" state="hidden" r:id="rId1"/>
    <sheet name="График по УНР" sheetId="7" state="hidden" r:id="rId2"/>
    <sheet name="Вариант 3" sheetId="8" state="hidden" r:id="rId3"/>
    <sheet name="График" sheetId="9" state="hidden" r:id="rId4"/>
    <sheet name="ВОР" sheetId="10" state="hidden" r:id="rId5"/>
    <sheet name="Стоимость" sheetId="11" state="hidden" r:id="rId6"/>
    <sheet name="ГПР Гражданская ВЭС (3)" sheetId="23" state="hidden" r:id="rId7"/>
    <sheet name="ГПР Гражданская ВЭС (2)" sheetId="21" state="hidden" r:id="rId8"/>
    <sheet name="ГПР Гражданская ВЭС" sheetId="17" state="hidden" r:id="rId9"/>
    <sheet name="Покровская ВЭС" sheetId="27" r:id="rId10"/>
  </sheets>
  <definedNames>
    <definedName name="_xlnm._FilterDatabase" localSheetId="8" hidden="1">'ГПР Гражданская ВЭС'!$A$4:$E$250</definedName>
    <definedName name="_xlnm._FilterDatabase" localSheetId="7" hidden="1">'ГПР Гражданская ВЭС (2)'!$A$4:$E$250</definedName>
    <definedName name="_xlnm._FilterDatabase" localSheetId="6" hidden="1">'ГПР Гражданская ВЭС (3)'!$A$4:$E$767</definedName>
    <definedName name="_xlnm._FilterDatabase" localSheetId="1" hidden="1">'График по УНР'!$A$1:$E$156</definedName>
    <definedName name="_xlnm._FilterDatabase" localSheetId="9" hidden="1">'Покровская ВЭС'!$A$5:$F$513</definedName>
    <definedName name="_xlnm._FilterDatabase" localSheetId="5" hidden="1">Стоимость!$A$2:$E$85</definedName>
    <definedName name="_xlnm._FilterDatabase" localSheetId="0" hidden="1">'Форма графика (2)'!$A$1:$F$176</definedName>
    <definedName name="_xlnm.Print_Titles" localSheetId="2">'Вариант 3'!$5:$5</definedName>
    <definedName name="_xlnm.Print_Titles" localSheetId="4">ВОР!$5:$5</definedName>
    <definedName name="_xlnm.Print_Titles" localSheetId="8">'ГПР Гражданская ВЭС'!$4:$4</definedName>
    <definedName name="_xlnm.Print_Titles" localSheetId="7">'ГПР Гражданская ВЭС (2)'!$4:$4</definedName>
    <definedName name="_xlnm.Print_Titles" localSheetId="6">'ГПР Гражданская ВЭС (3)'!$4:$4</definedName>
    <definedName name="_xlnm.Print_Titles" localSheetId="3">График!$5:$5</definedName>
    <definedName name="_xlnm.Print_Titles" localSheetId="9">'Покровская ВЭС'!$5:$5</definedName>
    <definedName name="_xlnm.Print_Titles" localSheetId="0">'Форма графика (2)'!$5:$5</definedName>
    <definedName name="_xlnm.Print_Area" localSheetId="8">'ГПР Гражданская ВЭС'!$A$1:$E$783</definedName>
    <definedName name="_xlnm.Print_Area" localSheetId="7">'ГПР Гражданская ВЭС (2)'!$A$1:$E$770</definedName>
    <definedName name="_xlnm.Print_Area" localSheetId="6">'ГПР Гражданская ВЭС (3)'!$A$1:$E$1627</definedName>
    <definedName name="_xlnm.Print_Area" localSheetId="1">'График по УНР'!$A$1:$F$171</definedName>
    <definedName name="_xlnm.Print_Area" localSheetId="9">'Покровская ВЭС'!$A$1:$H$516</definedName>
    <definedName name="_xlnm.Print_Area" localSheetId="0">'Форма графика (2)'!$A$1:$F$191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11" i="27" l="1"/>
  <c r="G510" i="27" s="1"/>
  <c r="H508" i="27"/>
  <c r="G507" i="27" s="1"/>
  <c r="H503" i="27"/>
  <c r="G502" i="27" s="1"/>
  <c r="H499" i="27"/>
  <c r="G498" i="27" s="1"/>
  <c r="H493" i="27"/>
  <c r="G492" i="27" s="1"/>
  <c r="H257" i="27"/>
  <c r="G256" i="27" s="1"/>
  <c r="H491" i="27"/>
  <c r="H490" i="27"/>
  <c r="H489" i="27"/>
  <c r="H488" i="27"/>
  <c r="H487" i="27"/>
  <c r="H486" i="27"/>
  <c r="H485" i="27"/>
  <c r="H484" i="27"/>
  <c r="H483" i="27"/>
  <c r="H480" i="27"/>
  <c r="H479" i="27"/>
  <c r="H478" i="27"/>
  <c r="H477" i="27"/>
  <c r="H476" i="27"/>
  <c r="H475" i="27"/>
  <c r="H474" i="27"/>
  <c r="H473" i="27"/>
  <c r="H472" i="27"/>
  <c r="H469" i="27"/>
  <c r="H468" i="27"/>
  <c r="H467" i="27"/>
  <c r="H466" i="27"/>
  <c r="H465" i="27"/>
  <c r="H464" i="27"/>
  <c r="H463" i="27"/>
  <c r="H462" i="27"/>
  <c r="H461" i="27"/>
  <c r="H458" i="27"/>
  <c r="H457" i="27"/>
  <c r="H456" i="27"/>
  <c r="H455" i="27"/>
  <c r="H454" i="27"/>
  <c r="H453" i="27"/>
  <c r="H452" i="27"/>
  <c r="H451" i="27"/>
  <c r="H450" i="27"/>
  <c r="H447" i="27"/>
  <c r="H446" i="27"/>
  <c r="H445" i="27"/>
  <c r="H444" i="27"/>
  <c r="H443" i="27"/>
  <c r="H442" i="27"/>
  <c r="H441" i="27"/>
  <c r="H440" i="27"/>
  <c r="H439" i="27"/>
  <c r="H436" i="27"/>
  <c r="H435" i="27"/>
  <c r="H434" i="27"/>
  <c r="H433" i="27"/>
  <c r="H432" i="27"/>
  <c r="H431" i="27"/>
  <c r="H430" i="27"/>
  <c r="H429" i="27"/>
  <c r="H428" i="27"/>
  <c r="H427" i="27"/>
  <c r="H426" i="27"/>
  <c r="H423" i="27"/>
  <c r="H422" i="27"/>
  <c r="H421" i="27"/>
  <c r="H420" i="27"/>
  <c r="H419" i="27"/>
  <c r="H418" i="27"/>
  <c r="H417" i="27"/>
  <c r="H416" i="27"/>
  <c r="H415" i="27"/>
  <c r="H412" i="27"/>
  <c r="H411" i="27"/>
  <c r="H410" i="27"/>
  <c r="H409" i="27"/>
  <c r="H408" i="27"/>
  <c r="H407" i="27"/>
  <c r="H406" i="27"/>
  <c r="H405" i="27"/>
  <c r="H404" i="27"/>
  <c r="H400" i="27"/>
  <c r="H399" i="27"/>
  <c r="H398" i="27"/>
  <c r="H397" i="27"/>
  <c r="H396" i="27"/>
  <c r="H395" i="27"/>
  <c r="H394" i="27"/>
  <c r="H393" i="27"/>
  <c r="H392" i="27"/>
  <c r="H391" i="27"/>
  <c r="H390" i="27"/>
  <c r="H389" i="27"/>
  <c r="H386" i="27"/>
  <c r="H385" i="27"/>
  <c r="H384" i="27"/>
  <c r="H383" i="27"/>
  <c r="H382" i="27"/>
  <c r="H381" i="27"/>
  <c r="H380" i="27"/>
  <c r="H379" i="27"/>
  <c r="H378" i="27"/>
  <c r="H377" i="27"/>
  <c r="H376" i="27"/>
  <c r="H375" i="27"/>
  <c r="H372" i="27"/>
  <c r="H371" i="27"/>
  <c r="H370" i="27"/>
  <c r="H369" i="27"/>
  <c r="H368" i="27"/>
  <c r="H367" i="27"/>
  <c r="H366" i="27"/>
  <c r="H365" i="27"/>
  <c r="H364" i="27"/>
  <c r="H363" i="27"/>
  <c r="H362" i="27"/>
  <c r="H361" i="27"/>
  <c r="H358" i="27"/>
  <c r="H357" i="27"/>
  <c r="H356" i="27"/>
  <c r="H355" i="27"/>
  <c r="H354" i="27"/>
  <c r="H353" i="27"/>
  <c r="H352" i="27"/>
  <c r="H351" i="27"/>
  <c r="H350" i="27"/>
  <c r="H349" i="27"/>
  <c r="H348" i="27"/>
  <c r="H347" i="27"/>
  <c r="H344" i="27"/>
  <c r="H343" i="27"/>
  <c r="H342" i="27"/>
  <c r="H341" i="27"/>
  <c r="H340" i="27"/>
  <c r="H339" i="27"/>
  <c r="H338" i="27"/>
  <c r="H337" i="27"/>
  <c r="H336" i="27"/>
  <c r="H335" i="27"/>
  <c r="H334" i="27"/>
  <c r="H333" i="27"/>
  <c r="H330" i="27"/>
  <c r="H329" i="27"/>
  <c r="H328" i="27"/>
  <c r="H327" i="27"/>
  <c r="H326" i="27"/>
  <c r="H325" i="27"/>
  <c r="H324" i="27"/>
  <c r="H323" i="27"/>
  <c r="H322" i="27"/>
  <c r="H321" i="27"/>
  <c r="H320" i="27"/>
  <c r="H319" i="27"/>
  <c r="H318" i="27"/>
  <c r="H317" i="27"/>
  <c r="H314" i="27"/>
  <c r="H313" i="27"/>
  <c r="H312" i="27"/>
  <c r="H311" i="27"/>
  <c r="H310" i="27"/>
  <c r="H309" i="27"/>
  <c r="H308" i="27"/>
  <c r="H307" i="27"/>
  <c r="H306" i="27"/>
  <c r="H305" i="27"/>
  <c r="H304" i="27"/>
  <c r="H303" i="27"/>
  <c r="H300" i="27"/>
  <c r="H299" i="27"/>
  <c r="H298" i="27"/>
  <c r="H297" i="27"/>
  <c r="H296" i="27"/>
  <c r="H295" i="27"/>
  <c r="H294" i="27"/>
  <c r="H293" i="27"/>
  <c r="H292" i="27"/>
  <c r="H291" i="27"/>
  <c r="H290" i="27"/>
  <c r="H289" i="27"/>
  <c r="H285" i="27"/>
  <c r="G284" i="27" s="1"/>
  <c r="H283" i="27"/>
  <c r="G282" i="27" s="1"/>
  <c r="H281" i="27"/>
  <c r="G280" i="27" s="1"/>
  <c r="H279" i="27"/>
  <c r="G278" i="27" s="1"/>
  <c r="H277" i="27"/>
  <c r="G276" i="27" s="1"/>
  <c r="H275" i="27"/>
  <c r="G274" i="27" s="1"/>
  <c r="H273" i="27"/>
  <c r="G272" i="27" s="1"/>
  <c r="H271" i="27"/>
  <c r="G270" i="27" s="1"/>
  <c r="H269" i="27"/>
  <c r="G268" i="27" s="1"/>
  <c r="H267" i="27"/>
  <c r="H266" i="27"/>
  <c r="H264" i="27"/>
  <c r="G263" i="27" s="1"/>
  <c r="H254" i="27"/>
  <c r="H253" i="27"/>
  <c r="H252" i="27"/>
  <c r="H251" i="27"/>
  <c r="H250" i="27"/>
  <c r="H249" i="27"/>
  <c r="H247" i="27"/>
  <c r="H246" i="27"/>
  <c r="H245" i="27"/>
  <c r="H244" i="27"/>
  <c r="H243" i="27"/>
  <c r="H240" i="27"/>
  <c r="H239" i="27"/>
  <c r="H238" i="27"/>
  <c r="H236" i="27"/>
  <c r="H235" i="27"/>
  <c r="H232" i="27"/>
  <c r="G231" i="27" s="1"/>
  <c r="H230" i="27"/>
  <c r="G229" i="27" s="1"/>
  <c r="H128" i="27"/>
  <c r="G127" i="27" s="1"/>
  <c r="H126" i="27"/>
  <c r="H125" i="27"/>
  <c r="H123" i="27"/>
  <c r="H122" i="27"/>
  <c r="H120" i="27"/>
  <c r="H119" i="27"/>
  <c r="H118" i="27"/>
  <c r="H117" i="27"/>
  <c r="H116" i="27"/>
  <c r="H114" i="27"/>
  <c r="H113" i="27"/>
  <c r="H111" i="27"/>
  <c r="H110" i="27"/>
  <c r="H109" i="27"/>
  <c r="H108" i="27"/>
  <c r="H107" i="27"/>
  <c r="H105" i="27"/>
  <c r="H104" i="27"/>
  <c r="H103" i="27"/>
  <c r="H102" i="27"/>
  <c r="H101" i="27"/>
  <c r="H100" i="27"/>
  <c r="H99" i="27"/>
  <c r="H98" i="27"/>
  <c r="H228" i="27"/>
  <c r="H227" i="27"/>
  <c r="H226" i="27"/>
  <c r="H225" i="27"/>
  <c r="H224" i="27"/>
  <c r="H223" i="27"/>
  <c r="H222" i="27"/>
  <c r="H221" i="27"/>
  <c r="H219" i="27"/>
  <c r="H218" i="27"/>
  <c r="H217" i="27"/>
  <c r="H216" i="27"/>
  <c r="H215" i="27"/>
  <c r="H214" i="27"/>
  <c r="H213" i="27"/>
  <c r="H212" i="27"/>
  <c r="H211" i="27"/>
  <c r="H210" i="27"/>
  <c r="H209" i="27"/>
  <c r="H206" i="27"/>
  <c r="G205" i="27" s="1"/>
  <c r="H204" i="27"/>
  <c r="G203" i="27" s="1"/>
  <c r="H202" i="27"/>
  <c r="H201" i="27"/>
  <c r="H200" i="27"/>
  <c r="H199" i="27"/>
  <c r="H198" i="27"/>
  <c r="H197" i="27"/>
  <c r="H196" i="27"/>
  <c r="H195" i="27"/>
  <c r="H194" i="27"/>
  <c r="H193" i="27"/>
  <c r="H191" i="27"/>
  <c r="H190" i="27"/>
  <c r="H189" i="27"/>
  <c r="H188" i="27"/>
  <c r="H187" i="27"/>
  <c r="H186" i="27"/>
  <c r="H185" i="27"/>
  <c r="H184" i="27"/>
  <c r="H183" i="27"/>
  <c r="H182" i="27"/>
  <c r="H181" i="27"/>
  <c r="H180" i="27"/>
  <c r="H179" i="27"/>
  <c r="H176" i="27"/>
  <c r="H175" i="27"/>
  <c r="H174" i="27"/>
  <c r="H173" i="27"/>
  <c r="H172" i="27"/>
  <c r="H171" i="27"/>
  <c r="H170" i="27"/>
  <c r="H169" i="27"/>
  <c r="H168" i="27"/>
  <c r="H166" i="27"/>
  <c r="H165" i="27"/>
  <c r="H164" i="27"/>
  <c r="H163" i="27"/>
  <c r="H162" i="27"/>
  <c r="H161" i="27"/>
  <c r="H160" i="27"/>
  <c r="H159" i="27"/>
  <c r="H158" i="27"/>
  <c r="H157" i="27"/>
  <c r="H156" i="27"/>
  <c r="H153" i="27"/>
  <c r="H152" i="27"/>
  <c r="H151" i="27"/>
  <c r="H150" i="27"/>
  <c r="H149" i="27"/>
  <c r="H148" i="27"/>
  <c r="H147" i="27"/>
  <c r="H146" i="27"/>
  <c r="H145" i="27"/>
  <c r="H143" i="27"/>
  <c r="H142" i="27"/>
  <c r="H141" i="27"/>
  <c r="H140" i="27"/>
  <c r="H139" i="27"/>
  <c r="H138" i="27"/>
  <c r="H137" i="27"/>
  <c r="H136" i="27"/>
  <c r="H135" i="27"/>
  <c r="H134" i="27"/>
  <c r="H133" i="27"/>
  <c r="H96" i="27"/>
  <c r="H95" i="27"/>
  <c r="H94" i="27"/>
  <c r="H93" i="27"/>
  <c r="H92" i="27"/>
  <c r="H91" i="27"/>
  <c r="H90" i="27"/>
  <c r="H89" i="27"/>
  <c r="H87" i="27"/>
  <c r="H86" i="27"/>
  <c r="H85" i="27"/>
  <c r="H84" i="27"/>
  <c r="H83" i="27"/>
  <c r="H82" i="27"/>
  <c r="H81" i="27"/>
  <c r="H80" i="27"/>
  <c r="H79" i="27"/>
  <c r="H78" i="27"/>
  <c r="H77" i="27"/>
  <c r="H73" i="27"/>
  <c r="H71" i="27"/>
  <c r="H69" i="27"/>
  <c r="H67" i="27"/>
  <c r="H65" i="27"/>
  <c r="H63" i="27"/>
  <c r="H61" i="27"/>
  <c r="H59" i="27"/>
  <c r="H56" i="27"/>
  <c r="H54" i="27"/>
  <c r="H52" i="27"/>
  <c r="H50" i="27"/>
  <c r="H48" i="27"/>
  <c r="H46" i="27"/>
  <c r="H44" i="27"/>
  <c r="H42" i="27"/>
  <c r="H40" i="27"/>
  <c r="H38" i="27"/>
  <c r="H36" i="27"/>
  <c r="H33" i="27"/>
  <c r="H32" i="27"/>
  <c r="H31" i="27"/>
  <c r="H30" i="27"/>
  <c r="H29" i="27"/>
  <c r="H28" i="27"/>
  <c r="H27" i="27"/>
  <c r="H26" i="27"/>
  <c r="H24" i="27"/>
  <c r="H23" i="27"/>
  <c r="H22" i="27"/>
  <c r="H21" i="27"/>
  <c r="H20" i="27"/>
  <c r="H19" i="27"/>
  <c r="H18" i="27"/>
  <c r="H17" i="27"/>
  <c r="H16" i="27"/>
  <c r="H15" i="27"/>
  <c r="H14" i="27"/>
  <c r="H10" i="27"/>
  <c r="G9" i="27" s="1"/>
  <c r="H8" i="27"/>
  <c r="G7" i="27" s="1"/>
  <c r="F482" i="27"/>
  <c r="F471" i="27"/>
  <c r="F460" i="27"/>
  <c r="F449" i="27"/>
  <c r="F438" i="27"/>
  <c r="F425" i="27"/>
  <c r="F414" i="27"/>
  <c r="F403" i="27"/>
  <c r="F388" i="27"/>
  <c r="F374" i="27"/>
  <c r="F360" i="27"/>
  <c r="F346" i="27"/>
  <c r="F332" i="27"/>
  <c r="F316" i="27"/>
  <c r="F302" i="27"/>
  <c r="F288" i="27"/>
  <c r="F220" i="27"/>
  <c r="F208" i="27"/>
  <c r="F192" i="27"/>
  <c r="F178" i="27"/>
  <c r="F167" i="27"/>
  <c r="F155" i="27"/>
  <c r="F144" i="27"/>
  <c r="F132" i="27"/>
  <c r="F88" i="27"/>
  <c r="F76" i="27"/>
  <c r="F58" i="27"/>
  <c r="F35" i="27"/>
  <c r="F25" i="27"/>
  <c r="F13" i="27"/>
  <c r="G106" i="27" l="1"/>
  <c r="G97" i="27"/>
  <c r="G124" i="27"/>
  <c r="G482" i="27"/>
  <c r="G481" i="27" s="1"/>
  <c r="G237" i="27"/>
  <c r="G265" i="27"/>
  <c r="G255" i="27" s="1"/>
  <c r="G144" i="27"/>
  <c r="G115" i="27"/>
  <c r="G346" i="27"/>
  <c r="G345" i="27" s="1"/>
  <c r="G460" i="27"/>
  <c r="G459" i="27" s="1"/>
  <c r="G471" i="27"/>
  <c r="G470" i="27" s="1"/>
  <c r="G88" i="27"/>
  <c r="G178" i="27"/>
  <c r="G121" i="27"/>
  <c r="G374" i="27"/>
  <c r="G373" i="27" s="1"/>
  <c r="G414" i="27"/>
  <c r="G413" i="27" s="1"/>
  <c r="G112" i="27"/>
  <c r="G234" i="27"/>
  <c r="G302" i="27"/>
  <c r="G301" i="27" s="1"/>
  <c r="G425" i="27"/>
  <c r="G424" i="27" s="1"/>
  <c r="G288" i="27"/>
  <c r="G287" i="27" s="1"/>
  <c r="G403" i="27"/>
  <c r="G402" i="27" s="1"/>
  <c r="G25" i="27"/>
  <c r="G58" i="27"/>
  <c r="G220" i="27"/>
  <c r="G248" i="27"/>
  <c r="G332" i="27"/>
  <c r="G331" i="27" s="1"/>
  <c r="G360" i="27"/>
  <c r="G359" i="27" s="1"/>
  <c r="G388" i="27"/>
  <c r="G387" i="27" s="1"/>
  <c r="G192" i="27"/>
  <c r="G316" i="27"/>
  <c r="G315" i="27" s="1"/>
  <c r="G438" i="27"/>
  <c r="G437" i="27" s="1"/>
  <c r="G449" i="27"/>
  <c r="G448" i="27" s="1"/>
  <c r="G13" i="27"/>
  <c r="G242" i="27"/>
  <c r="G506" i="27"/>
  <c r="G208" i="27"/>
  <c r="G76" i="27"/>
  <c r="G132" i="27"/>
  <c r="G131" i="27" s="1"/>
  <c r="G167" i="27"/>
  <c r="G155" i="27"/>
  <c r="G35" i="27"/>
  <c r="E193" i="23"/>
  <c r="E192" i="23"/>
  <c r="E191" i="23"/>
  <c r="E190" i="23"/>
  <c r="E189" i="23"/>
  <c r="E188" i="23"/>
  <c r="E187" i="23"/>
  <c r="E186" i="23"/>
  <c r="E185" i="23"/>
  <c r="E184" i="23"/>
  <c r="E183" i="23"/>
  <c r="E181" i="23"/>
  <c r="E180" i="23"/>
  <c r="E179" i="23"/>
  <c r="E178" i="23"/>
  <c r="E177" i="23"/>
  <c r="E176" i="23"/>
  <c r="E175" i="23"/>
  <c r="E174" i="23"/>
  <c r="E173" i="23"/>
  <c r="E172" i="23"/>
  <c r="E171" i="23"/>
  <c r="E165" i="23"/>
  <c r="D166" i="23" s="1"/>
  <c r="E163" i="23"/>
  <c r="D164" i="23" s="1"/>
  <c r="E164" i="23" s="1"/>
  <c r="E156" i="23"/>
  <c r="D157" i="23" s="1"/>
  <c r="E157" i="23" s="1"/>
  <c r="D158" i="23" s="1"/>
  <c r="E158" i="23" s="1"/>
  <c r="D159" i="23" s="1"/>
  <c r="E149" i="23"/>
  <c r="D150" i="23" s="1"/>
  <c r="E150" i="23" s="1"/>
  <c r="D151" i="23" s="1"/>
  <c r="E151" i="23" s="1"/>
  <c r="D152" i="23" s="1"/>
  <c r="E142" i="23"/>
  <c r="D143" i="23" s="1"/>
  <c r="E143" i="23" s="1"/>
  <c r="D144" i="23" s="1"/>
  <c r="E144" i="23" s="1"/>
  <c r="D145" i="23" s="1"/>
  <c r="E135" i="23"/>
  <c r="D136" i="23" s="1"/>
  <c r="E136" i="23" s="1"/>
  <c r="D137" i="23" s="1"/>
  <c r="E137" i="23" s="1"/>
  <c r="D138" i="23" s="1"/>
  <c r="E128" i="23"/>
  <c r="D129" i="23" s="1"/>
  <c r="E129" i="23" s="1"/>
  <c r="D130" i="23" s="1"/>
  <c r="E130" i="23" s="1"/>
  <c r="D131" i="23" s="1"/>
  <c r="E121" i="23"/>
  <c r="D122" i="23" s="1"/>
  <c r="E122" i="23" s="1"/>
  <c r="D123" i="23" s="1"/>
  <c r="E123" i="23" s="1"/>
  <c r="D124" i="23" s="1"/>
  <c r="E114" i="23"/>
  <c r="D115" i="23" s="1"/>
  <c r="E115" i="23" s="1"/>
  <c r="D116" i="23" s="1"/>
  <c r="E116" i="23" s="1"/>
  <c r="D117" i="23" s="1"/>
  <c r="E107" i="23"/>
  <c r="D108" i="23" s="1"/>
  <c r="E108" i="23" s="1"/>
  <c r="D109" i="23" s="1"/>
  <c r="E109" i="23" s="1"/>
  <c r="D110" i="23" s="1"/>
  <c r="E100" i="23"/>
  <c r="D101" i="23" s="1"/>
  <c r="E101" i="23" s="1"/>
  <c r="D102" i="23" s="1"/>
  <c r="E102" i="23" s="1"/>
  <c r="D103" i="23" s="1"/>
  <c r="E93" i="23"/>
  <c r="D94" i="23" s="1"/>
  <c r="E94" i="23" s="1"/>
  <c r="D95" i="23" s="1"/>
  <c r="E95" i="23" s="1"/>
  <c r="D96" i="23" s="1"/>
  <c r="D85" i="23"/>
  <c r="E85" i="23" s="1"/>
  <c r="D86" i="23" s="1"/>
  <c r="E86" i="23" s="1"/>
  <c r="D87" i="23" s="1"/>
  <c r="E87" i="23" s="1"/>
  <c r="D88" i="23" s="1"/>
  <c r="D79" i="23"/>
  <c r="E79" i="23" s="1"/>
  <c r="D80" i="23" s="1"/>
  <c r="E80" i="23" s="1"/>
  <c r="D81" i="23" s="1"/>
  <c r="D72" i="23"/>
  <c r="E72" i="23" s="1"/>
  <c r="D73" i="23" s="1"/>
  <c r="E73" i="23" s="1"/>
  <c r="D74" i="23" s="1"/>
  <c r="D65" i="23"/>
  <c r="E65" i="23" s="1"/>
  <c r="D66" i="23" s="1"/>
  <c r="E66" i="23" s="1"/>
  <c r="D67" i="23" s="1"/>
  <c r="D58" i="23"/>
  <c r="E58" i="23" s="1"/>
  <c r="D59" i="23" s="1"/>
  <c r="E59" i="23" s="1"/>
  <c r="D60" i="23" s="1"/>
  <c r="D51" i="23"/>
  <c r="E51" i="23" s="1"/>
  <c r="D52" i="23" s="1"/>
  <c r="E52" i="23" s="1"/>
  <c r="D53" i="23" s="1"/>
  <c r="G154" i="27" l="1"/>
  <c r="G241" i="27"/>
  <c r="G34" i="27"/>
  <c r="G12" i="27"/>
  <c r="G75" i="27"/>
  <c r="G401" i="27"/>
  <c r="G233" i="27"/>
  <c r="G286" i="27"/>
  <c r="G207" i="27"/>
  <c r="G177" i="27"/>
  <c r="E103" i="23"/>
  <c r="D104" i="23" s="1"/>
  <c r="E104" i="23" s="1"/>
  <c r="D105" i="23"/>
  <c r="E105" i="23" s="1"/>
  <c r="D154" i="23"/>
  <c r="E154" i="23" s="1"/>
  <c r="E152" i="23"/>
  <c r="D153" i="23" s="1"/>
  <c r="E153" i="23" s="1"/>
  <c r="D161" i="23"/>
  <c r="E161" i="23" s="1"/>
  <c r="E159" i="23"/>
  <c r="D160" i="23" s="1"/>
  <c r="E160" i="23" s="1"/>
  <c r="E124" i="23"/>
  <c r="D125" i="23" s="1"/>
  <c r="E125" i="23" s="1"/>
  <c r="D126" i="23"/>
  <c r="E126" i="23" s="1"/>
  <c r="E166" i="23"/>
  <c r="D167" i="23" s="1"/>
  <c r="E167" i="23" s="1"/>
  <c r="D168" i="23"/>
  <c r="E168" i="23" s="1"/>
  <c r="D55" i="23"/>
  <c r="E55" i="23" s="1"/>
  <c r="E53" i="23"/>
  <c r="D54" i="23" s="1"/>
  <c r="E54" i="23" s="1"/>
  <c r="E60" i="23"/>
  <c r="D61" i="23" s="1"/>
  <c r="E61" i="23" s="1"/>
  <c r="D62" i="23"/>
  <c r="E62" i="23" s="1"/>
  <c r="D119" i="23"/>
  <c r="E119" i="23" s="1"/>
  <c r="E117" i="23"/>
  <c r="D118" i="23" s="1"/>
  <c r="E118" i="23" s="1"/>
  <c r="D83" i="23"/>
  <c r="E83" i="23" s="1"/>
  <c r="E81" i="23"/>
  <c r="D82" i="23" s="1"/>
  <c r="E82" i="23" s="1"/>
  <c r="E88" i="23"/>
  <c r="D89" i="23" s="1"/>
  <c r="E89" i="23" s="1"/>
  <c r="D90" i="23"/>
  <c r="E90" i="23" s="1"/>
  <c r="E145" i="23"/>
  <c r="D146" i="23" s="1"/>
  <c r="E146" i="23" s="1"/>
  <c r="D147" i="23"/>
  <c r="E147" i="23" s="1"/>
  <c r="D112" i="23"/>
  <c r="E112" i="23" s="1"/>
  <c r="E110" i="23"/>
  <c r="D111" i="23" s="1"/>
  <c r="E111" i="23" s="1"/>
  <c r="E67" i="23"/>
  <c r="D68" i="23" s="1"/>
  <c r="E68" i="23" s="1"/>
  <c r="D69" i="23"/>
  <c r="E69" i="23" s="1"/>
  <c r="D76" i="23"/>
  <c r="E76" i="23" s="1"/>
  <c r="E74" i="23"/>
  <c r="D75" i="23" s="1"/>
  <c r="E75" i="23" s="1"/>
  <c r="D133" i="23"/>
  <c r="E133" i="23" s="1"/>
  <c r="E131" i="23"/>
  <c r="D132" i="23" s="1"/>
  <c r="E132" i="23" s="1"/>
  <c r="D98" i="23"/>
  <c r="E98" i="23" s="1"/>
  <c r="E96" i="23"/>
  <c r="D97" i="23" s="1"/>
  <c r="E97" i="23" s="1"/>
  <c r="E138" i="23"/>
  <c r="D139" i="23" s="1"/>
  <c r="E139" i="23" s="1"/>
  <c r="D140" i="23"/>
  <c r="E140" i="23" s="1"/>
  <c r="E193" i="21"/>
  <c r="E192" i="21"/>
  <c r="E191" i="21"/>
  <c r="E190" i="21"/>
  <c r="E189" i="21"/>
  <c r="E188" i="21"/>
  <c r="E187" i="21"/>
  <c r="E186" i="21"/>
  <c r="E185" i="21"/>
  <c r="E184" i="21"/>
  <c r="E183" i="21"/>
  <c r="E181" i="21"/>
  <c r="E180" i="21"/>
  <c r="E179" i="21"/>
  <c r="E178" i="21"/>
  <c r="E177" i="21"/>
  <c r="E176" i="21"/>
  <c r="E175" i="21"/>
  <c r="E174" i="21"/>
  <c r="E173" i="21"/>
  <c r="E172" i="21"/>
  <c r="E171" i="21"/>
  <c r="E165" i="21"/>
  <c r="D166" i="21" s="1"/>
  <c r="E163" i="21"/>
  <c r="D164" i="21" s="1"/>
  <c r="E164" i="21" s="1"/>
  <c r="E156" i="21"/>
  <c r="D157" i="21" s="1"/>
  <c r="E157" i="21" s="1"/>
  <c r="D158" i="21" s="1"/>
  <c r="E158" i="21" s="1"/>
  <c r="D159" i="21" s="1"/>
  <c r="E149" i="21"/>
  <c r="D150" i="21" s="1"/>
  <c r="E150" i="21" s="1"/>
  <c r="D151" i="21" s="1"/>
  <c r="E151" i="21" s="1"/>
  <c r="D152" i="21" s="1"/>
  <c r="E142" i="21"/>
  <c r="D143" i="21" s="1"/>
  <c r="E143" i="21" s="1"/>
  <c r="D144" i="21" s="1"/>
  <c r="E144" i="21" s="1"/>
  <c r="D145" i="21" s="1"/>
  <c r="E135" i="21"/>
  <c r="D136" i="21" s="1"/>
  <c r="E136" i="21" s="1"/>
  <c r="D137" i="21" s="1"/>
  <c r="E137" i="21" s="1"/>
  <c r="D138" i="21" s="1"/>
  <c r="E128" i="21"/>
  <c r="D129" i="21" s="1"/>
  <c r="E129" i="21" s="1"/>
  <c r="D130" i="21" s="1"/>
  <c r="E130" i="21" s="1"/>
  <c r="D131" i="21" s="1"/>
  <c r="E121" i="21"/>
  <c r="D122" i="21" s="1"/>
  <c r="E122" i="21" s="1"/>
  <c r="D123" i="21" s="1"/>
  <c r="E123" i="21" s="1"/>
  <c r="D124" i="21" s="1"/>
  <c r="E114" i="21"/>
  <c r="D115" i="21" s="1"/>
  <c r="E115" i="21" s="1"/>
  <c r="D116" i="21" s="1"/>
  <c r="E116" i="21" s="1"/>
  <c r="D117" i="21" s="1"/>
  <c r="E107" i="21"/>
  <c r="D108" i="21" s="1"/>
  <c r="E108" i="21" s="1"/>
  <c r="D109" i="21" s="1"/>
  <c r="E109" i="21" s="1"/>
  <c r="D110" i="21" s="1"/>
  <c r="E100" i="21"/>
  <c r="D101" i="21" s="1"/>
  <c r="E101" i="21" s="1"/>
  <c r="D102" i="21" s="1"/>
  <c r="E102" i="21" s="1"/>
  <c r="D103" i="21" s="1"/>
  <c r="E93" i="21"/>
  <c r="D94" i="21" s="1"/>
  <c r="E94" i="21" s="1"/>
  <c r="D95" i="21" s="1"/>
  <c r="E95" i="21" s="1"/>
  <c r="D96" i="21" s="1"/>
  <c r="D85" i="21"/>
  <c r="E85" i="21" s="1"/>
  <c r="D86" i="21" s="1"/>
  <c r="E86" i="21" s="1"/>
  <c r="D87" i="21" s="1"/>
  <c r="E87" i="21" s="1"/>
  <c r="D88" i="21" s="1"/>
  <c r="D79" i="21"/>
  <c r="E79" i="21" s="1"/>
  <c r="D80" i="21" s="1"/>
  <c r="E80" i="21" s="1"/>
  <c r="D81" i="21" s="1"/>
  <c r="D72" i="21"/>
  <c r="E72" i="21" s="1"/>
  <c r="D73" i="21" s="1"/>
  <c r="E73" i="21" s="1"/>
  <c r="D74" i="21" s="1"/>
  <c r="D65" i="21"/>
  <c r="E65" i="21" s="1"/>
  <c r="D66" i="21" s="1"/>
  <c r="E66" i="21" s="1"/>
  <c r="D67" i="21" s="1"/>
  <c r="D58" i="21"/>
  <c r="E58" i="21" s="1"/>
  <c r="D59" i="21" s="1"/>
  <c r="E59" i="21" s="1"/>
  <c r="D60" i="21" s="1"/>
  <c r="D51" i="21"/>
  <c r="E51" i="21" s="1"/>
  <c r="D52" i="21" s="1"/>
  <c r="E52" i="21" s="1"/>
  <c r="D53" i="21" s="1"/>
  <c r="G11" i="27" l="1"/>
  <c r="G130" i="27"/>
  <c r="E110" i="21"/>
  <c r="D111" i="21" s="1"/>
  <c r="E111" i="21" s="1"/>
  <c r="D112" i="21"/>
  <c r="E112" i="21" s="1"/>
  <c r="D154" i="21"/>
  <c r="E154" i="21" s="1"/>
  <c r="E152" i="21"/>
  <c r="D153" i="21" s="1"/>
  <c r="E153" i="21" s="1"/>
  <c r="D105" i="21"/>
  <c r="E105" i="21" s="1"/>
  <c r="E103" i="21"/>
  <c r="D104" i="21" s="1"/>
  <c r="E104" i="21" s="1"/>
  <c r="D140" i="21"/>
  <c r="E140" i="21" s="1"/>
  <c r="E138" i="21"/>
  <c r="D139" i="21" s="1"/>
  <c r="E139" i="21" s="1"/>
  <c r="D147" i="21"/>
  <c r="E147" i="21" s="1"/>
  <c r="E145" i="21"/>
  <c r="D146" i="21" s="1"/>
  <c r="E146" i="21" s="1"/>
  <c r="E124" i="21"/>
  <c r="D125" i="21" s="1"/>
  <c r="E125" i="21" s="1"/>
  <c r="D126" i="21"/>
  <c r="E126" i="21" s="1"/>
  <c r="D168" i="21"/>
  <c r="E168" i="21" s="1"/>
  <c r="E166" i="21"/>
  <c r="D167" i="21" s="1"/>
  <c r="E167" i="21" s="1"/>
  <c r="E53" i="21"/>
  <c r="D54" i="21" s="1"/>
  <c r="E54" i="21" s="1"/>
  <c r="D55" i="21"/>
  <c r="E55" i="21" s="1"/>
  <c r="D83" i="21"/>
  <c r="E83" i="21" s="1"/>
  <c r="E81" i="21"/>
  <c r="D82" i="21" s="1"/>
  <c r="E82" i="21" s="1"/>
  <c r="D62" i="21"/>
  <c r="E62" i="21" s="1"/>
  <c r="E60" i="21"/>
  <c r="D61" i="21" s="1"/>
  <c r="E61" i="21" s="1"/>
  <c r="E67" i="21"/>
  <c r="D68" i="21" s="1"/>
  <c r="E68" i="21" s="1"/>
  <c r="D69" i="21"/>
  <c r="E69" i="21" s="1"/>
  <c r="D133" i="21"/>
  <c r="E133" i="21" s="1"/>
  <c r="E131" i="21"/>
  <c r="D132" i="21" s="1"/>
  <c r="E132" i="21" s="1"/>
  <c r="D119" i="21"/>
  <c r="E119" i="21" s="1"/>
  <c r="E117" i="21"/>
  <c r="D118" i="21" s="1"/>
  <c r="E118" i="21" s="1"/>
  <c r="E88" i="21"/>
  <c r="D89" i="21" s="1"/>
  <c r="E89" i="21" s="1"/>
  <c r="D90" i="21"/>
  <c r="E90" i="21" s="1"/>
  <c r="E96" i="21"/>
  <c r="D97" i="21" s="1"/>
  <c r="E97" i="21" s="1"/>
  <c r="D98" i="21"/>
  <c r="E98" i="21" s="1"/>
  <c r="E74" i="21"/>
  <c r="D75" i="21" s="1"/>
  <c r="E75" i="21" s="1"/>
  <c r="D76" i="21"/>
  <c r="E76" i="21" s="1"/>
  <c r="D161" i="21"/>
  <c r="E161" i="21" s="1"/>
  <c r="E159" i="21"/>
  <c r="D160" i="21" s="1"/>
  <c r="E160" i="21" s="1"/>
  <c r="G512" i="27" l="1"/>
  <c r="E184" i="17"/>
  <c r="E185" i="17"/>
  <c r="E186" i="17"/>
  <c r="E187" i="17"/>
  <c r="E188" i="17"/>
  <c r="E189" i="17"/>
  <c r="E190" i="17"/>
  <c r="E191" i="17"/>
  <c r="E192" i="17"/>
  <c r="E193" i="17"/>
  <c r="E183" i="17"/>
  <c r="E172" i="17"/>
  <c r="E173" i="17"/>
  <c r="E174" i="17"/>
  <c r="E175" i="17"/>
  <c r="E176" i="17"/>
  <c r="E177" i="17"/>
  <c r="E178" i="17"/>
  <c r="E179" i="17"/>
  <c r="E180" i="17"/>
  <c r="E181" i="17"/>
  <c r="E171" i="17"/>
  <c r="E163" i="17" l="1"/>
  <c r="D164" i="17" s="1"/>
  <c r="E164" i="17" s="1"/>
  <c r="E165" i="17" s="1"/>
  <c r="D166" i="17" s="1"/>
  <c r="E156" i="17"/>
  <c r="D157" i="17" s="1"/>
  <c r="E157" i="17" s="1"/>
  <c r="D158" i="17" s="1"/>
  <c r="E158" i="17" s="1"/>
  <c r="D159" i="17" s="1"/>
  <c r="E149" i="17"/>
  <c r="D150" i="17" s="1"/>
  <c r="E150" i="17" s="1"/>
  <c r="D151" i="17" s="1"/>
  <c r="E151" i="17" s="1"/>
  <c r="D152" i="17" s="1"/>
  <c r="E166" i="17" l="1"/>
  <c r="D167" i="17" s="1"/>
  <c r="E167" i="17" s="1"/>
  <c r="D168" i="17"/>
  <c r="E168" i="17" s="1"/>
  <c r="E159" i="17"/>
  <c r="D160" i="17" s="1"/>
  <c r="E160" i="17" s="1"/>
  <c r="D161" i="17"/>
  <c r="E161" i="17" s="1"/>
  <c r="D154" i="17"/>
  <c r="E154" i="17" s="1"/>
  <c r="E152" i="17"/>
  <c r="D153" i="17" s="1"/>
  <c r="E153" i="17" s="1"/>
  <c r="E142" i="17" l="1"/>
  <c r="D143" i="17" s="1"/>
  <c r="E143" i="17" s="1"/>
  <c r="D144" i="17" s="1"/>
  <c r="E144" i="17" s="1"/>
  <c r="D145" i="17" s="1"/>
  <c r="E135" i="17"/>
  <c r="D136" i="17" s="1"/>
  <c r="E136" i="17" s="1"/>
  <c r="D137" i="17" s="1"/>
  <c r="E137" i="17" s="1"/>
  <c r="D138" i="17" s="1"/>
  <c r="E128" i="17"/>
  <c r="D129" i="17" s="1"/>
  <c r="E129" i="17" s="1"/>
  <c r="D130" i="17" s="1"/>
  <c r="E130" i="17" s="1"/>
  <c r="D131" i="17" s="1"/>
  <c r="E121" i="17"/>
  <c r="D122" i="17" s="1"/>
  <c r="E122" i="17" s="1"/>
  <c r="D123" i="17" s="1"/>
  <c r="E123" i="17" s="1"/>
  <c r="D124" i="17" s="1"/>
  <c r="E114" i="17"/>
  <c r="D115" i="17" s="1"/>
  <c r="E115" i="17" s="1"/>
  <c r="D116" i="17" s="1"/>
  <c r="E116" i="17" s="1"/>
  <c r="D117" i="17" s="1"/>
  <c r="E107" i="17"/>
  <c r="D108" i="17" s="1"/>
  <c r="E108" i="17" s="1"/>
  <c r="D109" i="17" s="1"/>
  <c r="E109" i="17" s="1"/>
  <c r="D110" i="17" s="1"/>
  <c r="E100" i="17"/>
  <c r="D101" i="17" s="1"/>
  <c r="E101" i="17" s="1"/>
  <c r="D102" i="17" s="1"/>
  <c r="E102" i="17" s="1"/>
  <c r="D103" i="17" s="1"/>
  <c r="E93" i="17"/>
  <c r="D94" i="17" s="1"/>
  <c r="E94" i="17" s="1"/>
  <c r="D95" i="17" s="1"/>
  <c r="E95" i="17" s="1"/>
  <c r="D96" i="17" s="1"/>
  <c r="D85" i="17"/>
  <c r="E85" i="17" s="1"/>
  <c r="D86" i="17" s="1"/>
  <c r="E86" i="17" s="1"/>
  <c r="D87" i="17" s="1"/>
  <c r="E87" i="17" s="1"/>
  <c r="D88" i="17" s="1"/>
  <c r="D79" i="17"/>
  <c r="E79" i="17" s="1"/>
  <c r="D80" i="17" s="1"/>
  <c r="E80" i="17" s="1"/>
  <c r="D81" i="17" s="1"/>
  <c r="D72" i="17"/>
  <c r="E72" i="17" s="1"/>
  <c r="D73" i="17" s="1"/>
  <c r="E73" i="17" s="1"/>
  <c r="D74" i="17" s="1"/>
  <c r="D65" i="17"/>
  <c r="E65" i="17" s="1"/>
  <c r="D66" i="17" s="1"/>
  <c r="E66" i="17" s="1"/>
  <c r="D67" i="17" s="1"/>
  <c r="D58" i="17"/>
  <c r="E58" i="17" s="1"/>
  <c r="D59" i="17" s="1"/>
  <c r="E59" i="17" s="1"/>
  <c r="D60" i="17" s="1"/>
  <c r="D51" i="17"/>
  <c r="E51" i="17" s="1"/>
  <c r="D52" i="17" s="1"/>
  <c r="E52" i="17" s="1"/>
  <c r="D126" i="17" l="1"/>
  <c r="E126" i="17" s="1"/>
  <c r="E124" i="17"/>
  <c r="D125" i="17" s="1"/>
  <c r="E125" i="17" s="1"/>
  <c r="D133" i="17"/>
  <c r="E133" i="17" s="1"/>
  <c r="E131" i="17"/>
  <c r="D132" i="17" s="1"/>
  <c r="E132" i="17" s="1"/>
  <c r="D140" i="17"/>
  <c r="E140" i="17" s="1"/>
  <c r="E138" i="17"/>
  <c r="D139" i="17" s="1"/>
  <c r="E139" i="17" s="1"/>
  <c r="D69" i="17"/>
  <c r="E69" i="17" s="1"/>
  <c r="E67" i="17"/>
  <c r="D68" i="17" s="1"/>
  <c r="E68" i="17" s="1"/>
  <c r="E103" i="17"/>
  <c r="D104" i="17" s="1"/>
  <c r="E104" i="17" s="1"/>
  <c r="D105" i="17"/>
  <c r="E105" i="17" s="1"/>
  <c r="D112" i="17"/>
  <c r="E112" i="17" s="1"/>
  <c r="E110" i="17"/>
  <c r="D111" i="17" s="1"/>
  <c r="E111" i="17" s="1"/>
  <c r="E117" i="17"/>
  <c r="D118" i="17" s="1"/>
  <c r="E118" i="17" s="1"/>
  <c r="D119" i="17"/>
  <c r="E119" i="17" s="1"/>
  <c r="D98" i="17"/>
  <c r="E98" i="17" s="1"/>
  <c r="E96" i="17"/>
  <c r="D97" i="17" s="1"/>
  <c r="E97" i="17" s="1"/>
  <c r="D53" i="17"/>
  <c r="E81" i="17"/>
  <c r="D82" i="17" s="1"/>
  <c r="E82" i="17" s="1"/>
  <c r="D83" i="17"/>
  <c r="E83" i="17" s="1"/>
  <c r="D147" i="17"/>
  <c r="E147" i="17" s="1"/>
  <c r="E145" i="17"/>
  <c r="D146" i="17" s="1"/>
  <c r="E146" i="17" s="1"/>
  <c r="D76" i="17"/>
  <c r="E76" i="17" s="1"/>
  <c r="E74" i="17"/>
  <c r="D75" i="17" s="1"/>
  <c r="E75" i="17" s="1"/>
  <c r="E60" i="17"/>
  <c r="D61" i="17" s="1"/>
  <c r="E61" i="17" s="1"/>
  <c r="D62" i="17"/>
  <c r="E62" i="17" s="1"/>
  <c r="D90" i="17"/>
  <c r="E90" i="17" s="1"/>
  <c r="E88" i="17"/>
  <c r="D89" i="17" s="1"/>
  <c r="E89" i="17" s="1"/>
  <c r="D55" i="17" l="1"/>
  <c r="E55" i="17" s="1"/>
  <c r="E53" i="17"/>
  <c r="D54" i="17" l="1"/>
  <c r="E54" i="17" s="1"/>
  <c r="A8" i="11" l="1"/>
  <c r="A12" i="11" s="1"/>
  <c r="A16" i="11" s="1"/>
  <c r="A21" i="11" s="1"/>
  <c r="A22" i="11" s="1"/>
  <c r="A23" i="11" s="1"/>
  <c r="A24" i="11" s="1"/>
  <c r="A25" i="11" s="1"/>
  <c r="A27" i="11" s="1"/>
  <c r="A28" i="11" s="1"/>
  <c r="A29" i="11" s="1"/>
  <c r="A33" i="11" s="1"/>
  <c r="A34" i="11" s="1"/>
  <c r="A36" i="11" s="1"/>
  <c r="A37" i="11" s="1"/>
  <c r="A38" i="11" s="1"/>
  <c r="A39" i="11" s="1"/>
  <c r="A41" i="11" s="1"/>
  <c r="A42" i="11" s="1"/>
  <c r="A43" i="11" s="1"/>
  <c r="A44" i="11" s="1"/>
  <c r="A45" i="11" s="1"/>
  <c r="A46" i="11" s="1"/>
  <c r="A48" i="11" s="1"/>
  <c r="A49" i="11" s="1"/>
  <c r="A50" i="11" s="1"/>
  <c r="A52" i="11" s="1"/>
  <c r="A53" i="11" s="1"/>
  <c r="A54" i="11" s="1"/>
  <c r="A58" i="11" s="1"/>
  <c r="A59" i="11" s="1"/>
  <c r="A61" i="11" s="1"/>
  <c r="A62" i="11" s="1"/>
  <c r="A63" i="11" s="1"/>
  <c r="A64" i="11" s="1"/>
  <c r="A66" i="11" s="1"/>
  <c r="A67" i="11" s="1"/>
  <c r="A68" i="11" s="1"/>
  <c r="A69" i="11" s="1"/>
  <c r="A72" i="11" s="1"/>
  <c r="A76" i="11" s="1"/>
  <c r="A79" i="11" s="1"/>
  <c r="A80" i="11" s="1"/>
  <c r="A82" i="11" s="1"/>
  <c r="C56" i="10" l="1"/>
  <c r="C11" i="10" l="1"/>
  <c r="C17" i="10"/>
  <c r="C23" i="10"/>
  <c r="C27" i="10"/>
  <c r="C28" i="10"/>
  <c r="C34" i="10"/>
  <c r="C35" i="10"/>
  <c r="C39" i="10"/>
  <c r="C45" i="10"/>
  <c r="C50" i="10"/>
  <c r="C55" i="10"/>
  <c r="C57" i="10"/>
  <c r="C58" i="10"/>
  <c r="C59" i="10"/>
  <c r="C60" i="10"/>
  <c r="C61" i="10"/>
  <c r="C62" i="10"/>
  <c r="C63" i="10"/>
  <c r="C64" i="10"/>
  <c r="C65" i="10"/>
  <c r="C66" i="10"/>
  <c r="C67" i="10"/>
  <c r="C68" i="10"/>
  <c r="C69" i="10"/>
  <c r="C6" i="10"/>
  <c r="E13" i="10" l="1"/>
  <c r="F13" i="10" s="1"/>
  <c r="E14" i="10" s="1"/>
  <c r="F14" i="10" s="1"/>
  <c r="E15" i="10" s="1"/>
  <c r="F15" i="10" s="1"/>
  <c r="E16" i="10" s="1"/>
  <c r="F16" i="10" s="1"/>
  <c r="A8" i="10"/>
  <c r="A9" i="10" l="1"/>
  <c r="A10" i="10" s="1"/>
  <c r="A12" i="10" s="1"/>
  <c r="A13" i="10" s="1"/>
  <c r="A14" i="10" s="1"/>
  <c r="A15" i="10" s="1"/>
  <c r="A16" i="10" s="1"/>
  <c r="A18" i="10" s="1"/>
  <c r="A19" i="10" s="1"/>
  <c r="A20" i="10" s="1"/>
  <c r="A21" i="10" s="1"/>
  <c r="A22" i="10" s="1"/>
  <c r="A24" i="10" s="1"/>
  <c r="A25" i="10" s="1"/>
  <c r="A26" i="10" s="1"/>
  <c r="A27" i="10" s="1"/>
  <c r="A29" i="10" s="1"/>
  <c r="A30" i="10" s="1"/>
  <c r="A31" i="10" s="1"/>
  <c r="A32" i="10" s="1"/>
  <c r="A33" i="10" s="1"/>
  <c r="A34" i="10" s="1"/>
  <c r="A36" i="10" s="1"/>
  <c r="A37" i="10" s="1"/>
  <c r="A38" i="10" s="1"/>
  <c r="A40" i="10" s="1"/>
  <c r="A41" i="10" s="1"/>
  <c r="A42" i="10" s="1"/>
  <c r="A43" i="10" s="1"/>
  <c r="A44" i="10" s="1"/>
  <c r="A46" i="10" s="1"/>
  <c r="A47" i="10" s="1"/>
  <c r="A48" i="10" s="1"/>
  <c r="A49" i="10" s="1"/>
  <c r="A51" i="10" s="1"/>
  <c r="A52" i="10" s="1"/>
  <c r="A53" i="10" s="1"/>
  <c r="A54" i="10" s="1"/>
  <c r="A57" i="10" s="1"/>
  <c r="A61" i="10" s="1"/>
  <c r="A64" i="10" s="1"/>
  <c r="A65" i="10" s="1"/>
  <c r="A67" i="10" s="1"/>
  <c r="A8" i="9" l="1"/>
  <c r="A9" i="9" l="1"/>
  <c r="A10" i="9" s="1"/>
  <c r="A12" i="9" s="1"/>
  <c r="A13" i="9" s="1"/>
  <c r="A14" i="9" s="1"/>
  <c r="A15" i="9" s="1"/>
  <c r="A16" i="9" s="1"/>
  <c r="A18" i="9" s="1"/>
  <c r="A19" i="9" s="1"/>
  <c r="A20" i="9" s="1"/>
  <c r="A21" i="9" s="1"/>
  <c r="A22" i="9" s="1"/>
  <c r="A24" i="9" s="1"/>
  <c r="A25" i="9" s="1"/>
  <c r="A26" i="9" s="1"/>
  <c r="A27" i="9" s="1"/>
  <c r="A29" i="9" s="1"/>
  <c r="E13" i="9"/>
  <c r="F13" i="9" s="1"/>
  <c r="E14" i="9" s="1"/>
  <c r="D8" i="8"/>
  <c r="E8" i="8" s="1"/>
  <c r="D9" i="8" s="1"/>
  <c r="E9" i="8" s="1"/>
  <c r="D10" i="8" s="1"/>
  <c r="E10" i="8" s="1"/>
  <c r="D11" i="8" s="1"/>
  <c r="E11" i="8" s="1"/>
  <c r="F14" i="9" l="1"/>
  <c r="E15" i="9" s="1"/>
  <c r="D9" i="7"/>
  <c r="E9" i="7" s="1"/>
  <c r="D10" i="7" s="1"/>
  <c r="E10" i="7" s="1"/>
  <c r="D11" i="7" s="1"/>
  <c r="E11" i="7" s="1"/>
  <c r="D8" i="7"/>
  <c r="E8" i="7" s="1"/>
  <c r="F15" i="9" l="1"/>
  <c r="E16" i="9" s="1"/>
  <c r="F16" i="9" s="1"/>
  <c r="E47" i="5"/>
  <c r="F47" i="5" s="1"/>
  <c r="E75" i="5" l="1"/>
  <c r="F75" i="5" s="1"/>
  <c r="F73" i="5"/>
  <c r="E73" i="5"/>
  <c r="E74" i="5"/>
  <c r="F74" i="5" s="1"/>
  <c r="E96" i="5" l="1"/>
  <c r="F96" i="5" s="1"/>
  <c r="E91" i="5"/>
  <c r="F91" i="5" s="1"/>
  <c r="E86" i="5"/>
  <c r="F86" i="5" s="1"/>
  <c r="E85" i="5"/>
  <c r="E80" i="5"/>
  <c r="E81" i="5"/>
  <c r="F81" i="5" s="1"/>
  <c r="E101" i="5"/>
  <c r="F101" i="5" s="1"/>
  <c r="E99" i="5"/>
  <c r="F99" i="5" s="1"/>
  <c r="E100" i="5" s="1"/>
  <c r="F100" i="5" s="1"/>
  <c r="E66" i="5" l="1"/>
  <c r="F66" i="5" s="1"/>
  <c r="E65" i="5"/>
  <c r="F65" i="5" s="1"/>
  <c r="E55" i="5"/>
  <c r="E54" i="5"/>
  <c r="F54" i="5" s="1"/>
  <c r="E53" i="5"/>
  <c r="E37" i="5"/>
  <c r="E36" i="5"/>
  <c r="E35" i="5"/>
  <c r="E31" i="5"/>
  <c r="F31" i="5" s="1"/>
  <c r="F37" i="5" l="1"/>
  <c r="F55" i="5"/>
  <c r="E52" i="5"/>
  <c r="E57" i="5" l="1"/>
  <c r="F57" i="5" s="1"/>
  <c r="E58" i="5" s="1"/>
  <c r="F58" i="5" s="1"/>
  <c r="E59" i="5" s="1"/>
  <c r="E56" i="5"/>
  <c r="F56" i="5" s="1"/>
  <c r="E39" i="5"/>
  <c r="F39" i="5" s="1"/>
  <c r="E45" i="5"/>
  <c r="F45" i="5" s="1"/>
  <c r="E46" i="5" s="1"/>
  <c r="F46" i="5" s="1"/>
  <c r="F59" i="5" l="1"/>
  <c r="E60" i="5" s="1"/>
  <c r="F60" i="5" s="1"/>
  <c r="E138" i="5"/>
  <c r="F95" i="5" l="1"/>
  <c r="F90" i="5"/>
  <c r="E95" i="5"/>
  <c r="E90" i="5"/>
  <c r="E158" i="5"/>
  <c r="F158" i="5" s="1"/>
  <c r="E157" i="5"/>
  <c r="F157" i="5" s="1"/>
  <c r="E156" i="5"/>
  <c r="E155" i="5"/>
  <c r="E154" i="5"/>
  <c r="E153" i="5"/>
  <c r="E152" i="5"/>
  <c r="E151" i="5"/>
  <c r="E149" i="5"/>
  <c r="F149" i="5" s="1"/>
  <c r="E148" i="5"/>
  <c r="E147" i="5"/>
  <c r="F147" i="5" s="1"/>
  <c r="E146" i="5"/>
  <c r="E145" i="5"/>
  <c r="E144" i="5"/>
  <c r="E143" i="5"/>
  <c r="E142" i="5"/>
  <c r="F142" i="5" s="1"/>
  <c r="E130" i="5"/>
  <c r="F130" i="5" s="1"/>
  <c r="F138" i="5"/>
  <c r="E126" i="5"/>
  <c r="F126" i="5" s="1"/>
  <c r="E137" i="5"/>
  <c r="F137" i="5" s="1"/>
  <c r="E136" i="5"/>
  <c r="F136" i="5" s="1"/>
  <c r="E135" i="5"/>
  <c r="F135" i="5" s="1"/>
  <c r="E134" i="5"/>
  <c r="F134" i="5" s="1"/>
  <c r="E133" i="5"/>
  <c r="F133" i="5" s="1"/>
  <c r="E132" i="5"/>
  <c r="F132" i="5" s="1"/>
  <c r="E129" i="5"/>
  <c r="F129" i="5" s="1"/>
  <c r="E128" i="5"/>
  <c r="F128" i="5" s="1"/>
  <c r="E127" i="5"/>
  <c r="F127" i="5" s="1"/>
  <c r="E67" i="5"/>
  <c r="F67" i="5" s="1"/>
  <c r="E68" i="5" s="1"/>
  <c r="F68" i="5" s="1"/>
  <c r="E69" i="5" s="1"/>
  <c r="F156" i="5"/>
  <c r="F155" i="5"/>
  <c r="F154" i="5"/>
  <c r="F153" i="5"/>
  <c r="F152" i="5"/>
  <c r="F151" i="5"/>
  <c r="F148" i="5"/>
  <c r="F146" i="5"/>
  <c r="F145" i="5"/>
  <c r="F144" i="5"/>
  <c r="F143" i="5"/>
  <c r="E125" i="5"/>
  <c r="F125" i="5" s="1"/>
  <c r="E124" i="5"/>
  <c r="F124" i="5" s="1"/>
  <c r="F69" i="5" l="1"/>
  <c r="E70" i="5" s="1"/>
  <c r="F70" i="5" s="1"/>
  <c r="F123" i="5"/>
  <c r="F131" i="5"/>
  <c r="E44" i="5"/>
  <c r="F44" i="5" s="1"/>
  <c r="E40" i="5"/>
  <c r="F40" i="5" s="1"/>
  <c r="E41" i="5" s="1"/>
  <c r="F41" i="5" s="1"/>
  <c r="E42" i="5" s="1"/>
  <c r="E131" i="5"/>
  <c r="E123" i="5"/>
  <c r="E28" i="5"/>
  <c r="F28" i="5" s="1"/>
  <c r="E30" i="5" s="1"/>
  <c r="E63" i="5"/>
  <c r="F63" i="5" s="1"/>
  <c r="E64" i="5" s="1"/>
  <c r="E29" i="5"/>
  <c r="E34" i="5"/>
  <c r="F36" i="5" s="1"/>
  <c r="F141" i="5"/>
  <c r="E141" i="5"/>
  <c r="E150" i="5"/>
  <c r="F150" i="5"/>
  <c r="F42" i="5" l="1"/>
  <c r="E43" i="5" s="1"/>
  <c r="F43" i="5" s="1"/>
  <c r="E48" i="5"/>
  <c r="F48" i="5" s="1"/>
  <c r="A30" i="9" l="1"/>
  <c r="A31" i="9" s="1"/>
  <c r="A32" i="9" s="1"/>
  <c r="A33" i="9" s="1"/>
  <c r="A34" i="9" s="1"/>
  <c r="A36" i="9" l="1"/>
  <c r="A37" i="9" l="1"/>
  <c r="A38" i="9" s="1"/>
  <c r="A40" i="9" s="1"/>
  <c r="A41" i="9" s="1"/>
  <c r="A42" i="9" s="1"/>
  <c r="A43" i="9" s="1"/>
  <c r="A44" i="9" s="1"/>
  <c r="A46" i="9" s="1"/>
  <c r="A47" i="9" s="1"/>
  <c r="A48" i="9" s="1"/>
  <c r="A49" i="9" l="1"/>
  <c r="A51" i="9" s="1"/>
  <c r="A52" i="9" s="1"/>
  <c r="A53" i="9" s="1"/>
  <c r="A54" i="9" l="1"/>
  <c r="A57" i="9" s="1"/>
  <c r="A61" i="9" s="1"/>
  <c r="A64" i="9" s="1"/>
  <c r="A65" i="9" s="1"/>
  <c r="A67" i="9" s="1"/>
</calcChain>
</file>

<file path=xl/sharedStrings.xml><?xml version="1.0" encoding="utf-8"?>
<sst xmlns="http://schemas.openxmlformats.org/spreadsheetml/2006/main" count="7544" uniqueCount="2011">
  <si>
    <t>№ этапа</t>
  </si>
  <si>
    <t>Начало работ, с даты указанной в УНР, (дней)</t>
  </si>
  <si>
    <t>Завершение работ, с даты указанной в УНР, (дней)</t>
  </si>
  <si>
    <t>Приложение №__</t>
  </si>
  <si>
    <t>Наименование работ (этапа/подэтапа работ)</t>
  </si>
  <si>
    <t>УНР1</t>
  </si>
  <si>
    <t>Реализация системы АИИСКУЭ</t>
  </si>
  <si>
    <t>Сдача системы АИИСКУЭ в опытную эксплуатацию</t>
  </si>
  <si>
    <t>Проведение опытной эксплуатации системы АИИСКУЭ</t>
  </si>
  <si>
    <t>Сдача системы АИИСКУЭ в промышленную эксплуатацию</t>
  </si>
  <si>
    <t>Обучение оперативного и ремонтного персонала Заказчика особенностям работы с внедряемой системой АИИСКУЭ</t>
  </si>
  <si>
    <t>Получение акта о соответствии АИИСКУЭ техническим требованиям по классу N</t>
  </si>
  <si>
    <t>Получение акта о соответствии АИИСКУЭ техническим требованиям по классу А</t>
  </si>
  <si>
    <t>-</t>
  </si>
  <si>
    <t>Реализация системы СОТИАССО</t>
  </si>
  <si>
    <t>Разработка техно-рабочего проекта системы СОТИАССО</t>
  </si>
  <si>
    <t>Сдача системы СОТИАССО в опытную эксплуатацию</t>
  </si>
  <si>
    <t>Проведение опытной эксплуатации системы СОТИАССО</t>
  </si>
  <si>
    <t>Сдача системы СОТИАССО в промышленную эксплуатацию</t>
  </si>
  <si>
    <t>Обучение оперативного и ремонтного персонала Заказчика особенностям работы с внедряемой системой СОТИАССО</t>
  </si>
  <si>
    <t>УНР2</t>
  </si>
  <si>
    <t>УНР3</t>
  </si>
  <si>
    <t>Устройство кабельных траншей под силовой кабель 35 кВ и ВОЛС</t>
  </si>
  <si>
    <t>Кольцо №1</t>
  </si>
  <si>
    <t>Кольцо №2</t>
  </si>
  <si>
    <t>Прокладка кабеля 35 кВ</t>
  </si>
  <si>
    <t>Окончание</t>
  </si>
  <si>
    <t>Прокладка и подключение кабеля 35 кВ на участке от ВЭУ№1 до ВЭУ№4</t>
  </si>
  <si>
    <t>Прокладка и подключение кабеля 35 кВ на участке от ВЭУ№4 до ВЭУ№5</t>
  </si>
  <si>
    <t>Прокладка и подключение кабеля 35 кВ на участке от ВЭУ№5 до ВЭУ№2</t>
  </si>
  <si>
    <t>Прокладка и подключение кабеля 35 кВ на участке от ВЭУ№2 до ВЭУ№3</t>
  </si>
  <si>
    <t>Прокладка и подключение кабеля 35 кВ на участке от ВЭУ№3 до ВЭУ№6</t>
  </si>
  <si>
    <t>Прокладка и подключение кабеля 35 кВ на участке от ВЭУ№6 до ВЭУ№10</t>
  </si>
  <si>
    <t>Прокладка и подключение кабеля 35 кВ на участке от ВЭУ№10 до ПС35/110 кВ</t>
  </si>
  <si>
    <t>Прокладка и подключение кабеля 35 кВ на участке от ВЭУ№11 до ВЭУ№7</t>
  </si>
  <si>
    <t>Прокладка и подключение кабеля 35 кВ на участке от ВЭУ№7 до ВЭУ№8</t>
  </si>
  <si>
    <t>Прокладка и подключение кабеля 35 кВ на участке от ВЭУ№8 до ВЭУ№9</t>
  </si>
  <si>
    <t>Прокладка и подключение кабеля 35 кВ на участке от ВЭУ№9 до ВЭУ№14</t>
  </si>
  <si>
    <t>Прокладка и подключение кабеля 35 кВ на участке от ВЭУ№14 до ВЭУ№13</t>
  </si>
  <si>
    <t>Прокладка и подключение кабеля 35 кВ на участке от ВЭУ№13 до ВЭУ№12</t>
  </si>
  <si>
    <t>Прокладка и подключение кабеля 35 кВ на участке от ВЭУ№11 до ПС35/110 кВ</t>
  </si>
  <si>
    <t>Монтаж БМЗ АСУ</t>
  </si>
  <si>
    <t>Прокладка и подключение кабеля ВОЛС на участке от ВЭУ№1 до ВЭУ№4</t>
  </si>
  <si>
    <t>Прокладка и подключение кабеля ВОЛС на участке от ВЭУ№4 до ВЭУ№5</t>
  </si>
  <si>
    <t>Прокладка и подключение кабеля ВОЛС на участке от ВЭУ№2 до ВЭУ№3</t>
  </si>
  <si>
    <t>Прокладка и подключение кабеля ВОЛС на участке от ВЭУ№6 до ВЭУ№10</t>
  </si>
  <si>
    <t>Прокладка и подключение кабеля ВОЛС на участке от ВЭУ№10 до ПС35/110 кВ</t>
  </si>
  <si>
    <t>Прокладка и подключение кабеля ВОЛС на участке от ВЭУ№1 до ВЭУ№2</t>
  </si>
  <si>
    <t>Прокладка и подключение кабеля ВОЛС на участке от ВЭУ№5 до ВЭУ№6</t>
  </si>
  <si>
    <t>Прокладка и подключение кабеля ВОЛС на участке от ВЭУ№3 до ПС35/110 кВ</t>
  </si>
  <si>
    <t>Прокладка и подключение кабеля ВОЛС на участке от ВЭУ№11 до ВЭУ№7</t>
  </si>
  <si>
    <t>Прокладка и подключение кабеля ВОЛС на участке от ВЭУ№7 до ВЭУ№8</t>
  </si>
  <si>
    <t>Прокладка и подключение кабеля ВОЛС на участке от ВЭУ№8 до ВЭУ№9</t>
  </si>
  <si>
    <t>Прокладка и подключение кабеля ВОЛС на участке от ВЭУ№9 до ВЭУ№14</t>
  </si>
  <si>
    <t>Прокладка и подключение кабеля ВОЛС на участке от ВЭУ№14 до ВЭУ№13</t>
  </si>
  <si>
    <t>Прокладка и подключение кабеля ВОЛС на участке от ВЭУ№13 до ВЭУ№12</t>
  </si>
  <si>
    <t>Прокладка и подключение кабеля ВОЛС на участке от ВЭУ№12 до ВЭУ№11</t>
  </si>
  <si>
    <t>Прокладка и подключение кабеля ВОЛС на участке от ВЭУ№11 до ПС35/110 кВ</t>
  </si>
  <si>
    <t>Дата начала</t>
  </si>
  <si>
    <t>Дата окончания</t>
  </si>
  <si>
    <t>№ события (ответственность Заказчика) влияющего на начало работ</t>
  </si>
  <si>
    <t>События (ответственность Заказчика)</t>
  </si>
  <si>
    <t>Монтаж ВЭУ№1</t>
  </si>
  <si>
    <t>Монтаж ВЭУ№4</t>
  </si>
  <si>
    <t>Монтаж ВЭУ№2</t>
  </si>
  <si>
    <t>Монтаж ВЭУ№5</t>
  </si>
  <si>
    <t>Монтаж ВЭУ№3</t>
  </si>
  <si>
    <t>Монтаж ВЭУ№6</t>
  </si>
  <si>
    <t>Монтаж ВЭУ№10</t>
  </si>
  <si>
    <t>Монтаж ВЭУ№11</t>
  </si>
  <si>
    <t>Монтаж ВЭУ№7</t>
  </si>
  <si>
    <t>Монтаж ВЭУ№8</t>
  </si>
  <si>
    <t>Монтаж ВЭУ№9</t>
  </si>
  <si>
    <t>Монтаж ВЭУ№14</t>
  </si>
  <si>
    <t>Монтаж ВЭУ№13</t>
  </si>
  <si>
    <t>Монтаж ВЭУ№12</t>
  </si>
  <si>
    <t>Монтаж межшкафных кабельных соединений</t>
  </si>
  <si>
    <t>Пусконаладочные работы системы АИИСКУЭ включая связь с ВЭУ</t>
  </si>
  <si>
    <t>Пусконаладочные работы системы СОТИАССО включая связь с ВЭУ</t>
  </si>
  <si>
    <t>Поставка кабелей ВОЛС</t>
  </si>
  <si>
    <t>Монтаж кабельных связей и Локальная ПНР системы ОПРЧ</t>
  </si>
  <si>
    <t>8, 18</t>
  </si>
  <si>
    <t>Монтаж системы видеонаблюдения</t>
  </si>
  <si>
    <t>БМЗ и ячейки КРУ-35 кВ смонтированы</t>
  </si>
  <si>
    <t>Монтаж системы СКУД</t>
  </si>
  <si>
    <t>Монтаж системы отпугивания птиц</t>
  </si>
  <si>
    <t xml:space="preserve"> Монтаж и наладка системы охранно-пожарной сигнализации и СОУЭ</t>
  </si>
  <si>
    <t>Устройство кабельных траншей на участке от ВЭУ№1 до ВЭУ№2 (ВОЛС)</t>
  </si>
  <si>
    <t>Устройство кабельных траншей на участке от ВЭУ№5 до ВЭУ№6 (ВОЛС)</t>
  </si>
  <si>
    <t>Устройство кабельных траншей на участке от ВЭУ№12 до ПС35/110 кВ (ВОЛС)</t>
  </si>
  <si>
    <t>Устройство кабельных траншей на участке от ВЭУ№1 до ВЭУ№4 (35 кВ и ВОЛС)</t>
  </si>
  <si>
    <t>Устройство кабельных траншей на участке от ВЭУ№4 до ВЭУ№5 (35 кВ и ВОЛС)</t>
  </si>
  <si>
    <t>Устройство кабельных траншей на участке от ВЭУ№2 до ВЭУ№3 (35 кВ и ВОЛС)</t>
  </si>
  <si>
    <t>Устройство кабельных траншей на участке от ВЭУ№3 до ВЭУ№6 (35 кВ и ВОЛС)</t>
  </si>
  <si>
    <t>Устройство кабельных траншей на участке от ВЭУ№6 до ВЭУ№10 (35 кВ и ВОЛС)</t>
  </si>
  <si>
    <t>Устройство кабельных траншей на участке от ВЭУ№10 до ПС35/110 кВ (35 кВ и ВОЛС)</t>
  </si>
  <si>
    <t>Устройство кабельных траншей на участке от ВЭУ№11 до ВЭУ№7 (35 кВ и ВОЛС)</t>
  </si>
  <si>
    <t>Устройство кабельных траншей на участке от ВЭУ№7 до ВЭУ№8 (35 кВ и ВОЛС)</t>
  </si>
  <si>
    <t>Устройство кабельных траншей на участке от ВЭУ№8 до ВЭУ№9 (35 кВ и ВОЛС)</t>
  </si>
  <si>
    <t>Устройство кабельных траншей на участке от ВЭУ№9 до ВЭУ№14 (35 кВ и ВОЛС)</t>
  </si>
  <si>
    <t>Устройство кабельных траншей на участке от ВЭУ№14 до ВЭУ№13 (35 кВ и ВОЛС)</t>
  </si>
  <si>
    <t>Устройство кабельных траншей на участке от ВЭУ№13 до ВЭУ№12 (35 кВ и ВОЛС)</t>
  </si>
  <si>
    <t>Устройство кабельных траншей на участке от ВЭУ№11 до ПС35/110 кВ (35 кВ и ВОЛС)</t>
  </si>
  <si>
    <t>Устройство кабельных траншей на участке от ВЭУ№5 до ВЭУ№2 (35 кВ)</t>
  </si>
  <si>
    <t>Календарный план выполнения комплекса электромонтажных и пусконаладочных работ вспомогательного оборудования ВЭС в рамках проекта «Строительство ветряной электрической станции установленной мощностью 2х25 МВт в Ульяновской области»</t>
  </si>
  <si>
    <t>Кольцо 1. Кабель АСУТП</t>
  </si>
  <si>
    <t xml:space="preserve">   Прокладка и подключение кабеля АСУ ВЭУ№1 - ВЭУ№4</t>
  </si>
  <si>
    <t xml:space="preserve">   Прокладка и подключение кабеля АСУ ВЭУ№1 - ВЭУ№2</t>
  </si>
  <si>
    <t xml:space="preserve">   Прокладка и подключение кабеля АСУ ВЭУ№4 - ВЭУ№5</t>
  </si>
  <si>
    <t xml:space="preserve">   Прокладка и подключение кабеля АСУ ВЭУ№2 - ВЭУ№3</t>
  </si>
  <si>
    <t xml:space="preserve">   Прокладка и подключение кабеля АСУ ВЭУ№5 - ВЭУ№6</t>
  </si>
  <si>
    <t xml:space="preserve">   Прокладка и подключение кабеля АСУ ВЭУ№6 - ВЭУ№10</t>
  </si>
  <si>
    <t xml:space="preserve">   Прокладка и подключение кабеля АСУ ВЭУ№10 - Модуль АСУ шкаф SCADA</t>
  </si>
  <si>
    <t xml:space="preserve">   Прокладка и подключение кабеля АСУ ВЭУ№3 - Модуль АСУ шкаф SCADA</t>
  </si>
  <si>
    <t>Кольцо 2. Кабель АСУТП</t>
  </si>
  <si>
    <t xml:space="preserve">   Прокладка и подключение кабеля АСУ ВЭУ№11 - ВЭУ№7</t>
  </si>
  <si>
    <t xml:space="preserve">   Прокладка и подключение кабеля АСУ ВЭУ№7 - ВЭУ№8</t>
  </si>
  <si>
    <t xml:space="preserve">   Прокладка и подключение кабеля АСУ ВЭУ№8 - ВЭУ№9</t>
  </si>
  <si>
    <t xml:space="preserve">   Прокладка и подключение кабеля АСУ ВЭУ№12 - ВЭУ№13</t>
  </si>
  <si>
    <t xml:space="preserve">   Прокладка и подключение кабеля АСУ ВЭУ№13 - ВЭУ№14</t>
  </si>
  <si>
    <t xml:space="preserve">   Прокладка и подключение кабеля АСУ ВЭУ№9 - ВЭУ№14</t>
  </si>
  <si>
    <t xml:space="preserve">   Прокладка и подключение кабеля АСУ ВЭУ№12 - Модуль АСУ (Шкаф SCADA)</t>
  </si>
  <si>
    <t xml:space="preserve">   Прокладка и подключение кабеля АСУ ВЭУ№11 - Модуль АСУ (Шкаф SCADA)</t>
  </si>
  <si>
    <t>Наладка оборудования (локальная)</t>
  </si>
  <si>
    <t>Монтаж кабельных конструкций</t>
  </si>
  <si>
    <t>Изготовление и поставка оборудования АИИСКУЭ</t>
  </si>
  <si>
    <t>Монтаж шкафов системы АИИСКУЭ в БМЗ АСУ</t>
  </si>
  <si>
    <t>Пусконаладочные работы системы АИИСКУЭ в БМЗ АСУ (Локальная наладка)</t>
  </si>
  <si>
    <t>Пусконаладочные работы системы СОТИАССО в БМЗ АСУ (Локальная наладка)</t>
  </si>
  <si>
    <t>Монтаж БМЗ АСУ на ростверк</t>
  </si>
  <si>
    <t xml:space="preserve">Расстановка шкафов входящих в в комплектную поставку поставку </t>
  </si>
  <si>
    <t>Монтаж системы СОТИАССО в БМЗ АСУ</t>
  </si>
  <si>
    <t>Монтаж межкафных соединений АИИСКУЭ</t>
  </si>
  <si>
    <t>Монтаж системы ОПРЧ в БМЗ АСУ</t>
  </si>
  <si>
    <t>Реализация АСУТП</t>
  </si>
  <si>
    <t>Монтаж шкафов САУ ВЭУ (шкаф SCADA и шкаф PCC) в модуле АСУ</t>
  </si>
  <si>
    <t>Монтаж и подключение кабелей питания и кабелей ЛВС к шкафам САУ ВЭУ</t>
  </si>
  <si>
    <t>1-14.</t>
  </si>
  <si>
    <t>Реализация системы связи</t>
  </si>
  <si>
    <t>Изготовление и поставка оборудования СОТИАССО</t>
  </si>
  <si>
    <t>Изготовление и поставка оборудования системы связи</t>
  </si>
  <si>
    <t>Монтаж оборудования системы связи в БМЗ АСУ</t>
  </si>
  <si>
    <t>Монтаж межкафных соединений системы связи</t>
  </si>
  <si>
    <t>Пусконаладочные работы системы связи</t>
  </si>
  <si>
    <t>Пусконаладочные работы системы связи включая связь с ВЭУ</t>
  </si>
  <si>
    <t>Сдача системы связи в опытную эксплуатацию</t>
  </si>
  <si>
    <t>Проведение опытной эксплуатации системы связи</t>
  </si>
  <si>
    <t>Сдача системы связи в промышленную эксплуатацию</t>
  </si>
  <si>
    <t>Обучение оперативного и ремонтного персонала Заказчика особенностям работы с внедряемой системой связи</t>
  </si>
  <si>
    <t>03N17D-10UHG-2004-ED.2</t>
  </si>
  <si>
    <t>03N17D-10UHG-2006-CS</t>
  </si>
  <si>
    <t>03N17D-10UHG-2009-ED</t>
  </si>
  <si>
    <t>03N17D-10UHG-2007-ED</t>
  </si>
  <si>
    <t>Изготовление и поставка оборудования ОПРЧ</t>
  </si>
  <si>
    <t>Комплексные испытания на соотвесвие ОПРЧ требованиям СО ЕЭС</t>
  </si>
  <si>
    <t>Система ОПРЧ</t>
  </si>
  <si>
    <t>Поставка шкафов (оборудование) и материалов системы видеонаблюдения</t>
  </si>
  <si>
    <t>Монтаж оборудования системы видеонаблюдения в БМЗ АСУ</t>
  </si>
  <si>
    <t>ПНР системы видеонаблюдения на ВЭУ</t>
  </si>
  <si>
    <t>Поставка шкафов (оборудование) и материалов системы СКУД</t>
  </si>
  <si>
    <t>Монтаж оборудования системы СКУД в БМЗ АСУ</t>
  </si>
  <si>
    <t>Поставка шкафов (оборудование) и материалов системы отпугивания птиц</t>
  </si>
  <si>
    <t>Монтаж оборудования системы отпугивания птиц в БМЗ АСУ</t>
  </si>
  <si>
    <t>Поставка шкафов (оборудование) и материалов системы охранно-пожарной сигнализации и СОУЭ</t>
  </si>
  <si>
    <t>Монтаж оборудования системы  системы охранно-пожарной сигнализации и СОУЭ в БМЗ АСУ</t>
  </si>
  <si>
    <t>ПНР системы СКУД на ВЭУ</t>
  </si>
  <si>
    <t>ПНР системы отпугивания птиц на ВЭУ</t>
  </si>
  <si>
    <t>Монтаж системы СКУД на ВЭУ</t>
  </si>
  <si>
    <t>Монтаж системы отпугивания птиц на ВЭУ</t>
  </si>
  <si>
    <t>Монтаж системы охранно-пожарной сигнализации и СОУЭ на ВЭУ</t>
  </si>
  <si>
    <t>ПНР системы охранно-пожарной сигнализации и СОУЭ на ВЭУ</t>
  </si>
  <si>
    <t>Монтаж и подключение кабельных цепей от шкафа PCC до БМЗ КРУ-35 кВ</t>
  </si>
  <si>
    <t>Монтаж и подключение контрольных кабелей измерительных цепей и цепей сигнализации до шкафов смежных систем, размещенных в модуле АСУ</t>
  </si>
  <si>
    <t>Наладка САУ ВЭУ</t>
  </si>
  <si>
    <t>Передача в монтаж БМЗ АСУ в комплекте с НКУ-0,4 кВ и ШОТ</t>
  </si>
  <si>
    <t>Передача фундамента с ростверком под БМЗ АСУ</t>
  </si>
  <si>
    <t>03N17D-10UHG-2005-ED</t>
  </si>
  <si>
    <t>Прокладка кабелей ВОЛС и АСУТП</t>
  </si>
  <si>
    <t>Подача напряжение на оборудование ВЭУ1-14</t>
  </si>
  <si>
    <t>Выполнить ревизию всех измерительных каналов, входящих в состав АИИС КУЭ и маркирование средств учета</t>
  </si>
  <si>
    <t>Разработать в соответствии с ГОСТ эксплуатационную документацию</t>
  </si>
  <si>
    <t>Выполнить утверждение АИИС КУЭ как единичного типа средства измерения (получение Свидетельства об утверждении единичного типа СИ) и внести АИИС КУЭ в Госреестр средств измерения (Для подтверждения соответствия АИИСКУЭ классу А)</t>
  </si>
  <si>
    <t>Выполнить поверку АИИСКУЭ (Для подтверждения соответствия АИИСКУЭ классу А)</t>
  </si>
  <si>
    <t>Разработать и аттестовать методику выполнения измерений  и внести их в Федеральный реестр (Для подтверждения соответствия АИИСКУЭ классу А)</t>
  </si>
  <si>
    <t>Разработать в соответствии с ГОСТ 34.201-89 эксплуатационную документацию и согласовать ее с Заказчиком</t>
  </si>
  <si>
    <t>Головная пусконаладка</t>
  </si>
  <si>
    <t>Подготовительные работы</t>
  </si>
  <si>
    <t>Подготовка и согласование перечня документации, программ (индивидуальных испытаний, измерении, постановки под напряжение оборудования и т.д.) необходимой для проведения ПНР и сдачи объекта в эксплуатацию</t>
  </si>
  <si>
    <t>Разработка (на основании согласованного перечня документации) и согласование документации и программ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УВЭС 35 МВт</t>
  </si>
  <si>
    <t>Разработка и согласование графика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УВЭС 35 МВт</t>
  </si>
  <si>
    <t>Разработка и согласование эксплуатационной документации</t>
  </si>
  <si>
    <t>Подготовка и согласование с Заказчиком перечня эксплуатационной документации</t>
  </si>
  <si>
    <t>Подготовка и согласование пакета эксплуатационной документации и эксплуатационных схем</t>
  </si>
  <si>
    <t>Проведение испытаний и наладки оборудования</t>
  </si>
  <si>
    <t>Проведения Комплексной наладки ВЭС</t>
  </si>
  <si>
    <t>Проведение комплексной наладки (при участии Заказчика и Подрядчика), всего оборудования входящего в состав комплекса, но не ограничиваясь: КИП, генератор и вспомогательное оборудование ВЭУ, КТП-35/0,69кВ, кабельные линии 35 и 0,69кВ, КРУ-35кВ, ПС-110/35кВ, СОПТ, РУ-0,4кВ, РЗА, АСУ ТП, ОПС и видеонаблюдение, сети связь, АИИСКУЭ, СОТИАССО и АСУ ТП ЭТО и контрольных испытаний на подтверждение эксплуатационных показателей с последующим оформлением акта передачи оборудования</t>
  </si>
  <si>
    <t>Проверка шумовых показателей ВЭУ</t>
  </si>
  <si>
    <t>Корректировка эксплуатационной документации</t>
  </si>
  <si>
    <t>с даты указанной в УНР</t>
  </si>
  <si>
    <t>30 календарных дней с даты начала работ</t>
  </si>
  <si>
    <t>14 календарных дней с даты начала работ</t>
  </si>
  <si>
    <t>Выдача уведомления о начале работ на устройство кабельных траншей под силовой кабель 35 кВ и ВОЛС</t>
  </si>
  <si>
    <t>УНР4</t>
  </si>
  <si>
    <t>УНР5</t>
  </si>
  <si>
    <t>№ УНР распространяющего свое действие на выполнение работы</t>
  </si>
  <si>
    <t>УНР6</t>
  </si>
  <si>
    <t>УНР7</t>
  </si>
  <si>
    <t>УНР8</t>
  </si>
  <si>
    <t>УНР9</t>
  </si>
  <si>
    <t>УНР10</t>
  </si>
  <si>
    <t>Пусконаладочные работы системы связи ВЭУ</t>
  </si>
  <si>
    <t>Пусконаладочные работы системы СОТИАССО ВЭУ</t>
  </si>
  <si>
    <t>Пусконаладочные работы системы АИИСКУЭ ВЭУ</t>
  </si>
  <si>
    <t>УНР11</t>
  </si>
  <si>
    <t>УНР12</t>
  </si>
  <si>
    <t>Проведение индивидуальных и функциональных испытаний оборудования и систем при участии шеф-инженеров поставщиков оборудования с оформлением актов индивидуальных и функциональных испытаний оборудования УВЭС 35 МВт. В том числе приемка оборудования ВЭУ и всего оборудования УВЭС 35 МВт из монтажа, контроль проведения индивидуальных испытаний, проводимых ПСД на УВЭС 35 МВт и координация взаимодейстия ПСД и шеф-инженеров поставщиков оборудования. Проведение холостой прокрутки (статические испытания) ВЭУ. Работы выполняются в соотвествии с согласованными программами проведения: индивидуальных и функциональных испытаний, измерений, постановки под напряжение оборудования, временных схем, пробных пусков, проведение наладки с постановкой под напряжение ВЭУ</t>
  </si>
  <si>
    <t>Динамическая наладка (прокрутки) ВЭУ. Синхронизация с сетью</t>
  </si>
  <si>
    <t>УНР13</t>
  </si>
  <si>
    <t>Монтаж системы видеонаблюдения на ВЭУ 1-14</t>
  </si>
  <si>
    <t>Монтаж системы СКУД на ВЭУ 1-14</t>
  </si>
  <si>
    <t>Монтаж системы отпугивания птиц на ВЭУ 1-14</t>
  </si>
  <si>
    <t>Монтаж системы охранно-пожарной сигнализации и СОУЭ на ВЭУ 1-14</t>
  </si>
  <si>
    <t>УНР14</t>
  </si>
  <si>
    <t>УНР15</t>
  </si>
  <si>
    <t>УНР16</t>
  </si>
  <si>
    <t>УНР17</t>
  </si>
  <si>
    <t>УНР18</t>
  </si>
  <si>
    <t>УНР19</t>
  </si>
  <si>
    <t>УНР20</t>
  </si>
  <si>
    <t>УНР21</t>
  </si>
  <si>
    <t>УНР22</t>
  </si>
  <si>
    <t>УНР23</t>
  </si>
  <si>
    <t>УНР24</t>
  </si>
  <si>
    <t>УНР25</t>
  </si>
  <si>
    <t>УНР26</t>
  </si>
  <si>
    <t>УНР27</t>
  </si>
  <si>
    <t>УНР28</t>
  </si>
  <si>
    <t>УНР29</t>
  </si>
  <si>
    <t>УНР30</t>
  </si>
  <si>
    <t>УНР31</t>
  </si>
  <si>
    <t>УНР32</t>
  </si>
  <si>
    <t>УНР33</t>
  </si>
  <si>
    <t>УНР34</t>
  </si>
  <si>
    <t>УНР35</t>
  </si>
  <si>
    <t>УНР36</t>
  </si>
  <si>
    <t>УНР37</t>
  </si>
  <si>
    <t>УНР38</t>
  </si>
  <si>
    <t>УНР39</t>
  </si>
  <si>
    <t>УНР40</t>
  </si>
  <si>
    <t>УНР41</t>
  </si>
  <si>
    <t>УНР42</t>
  </si>
  <si>
    <t>УНР43</t>
  </si>
  <si>
    <t>УНР44</t>
  </si>
  <si>
    <t>УНР45</t>
  </si>
  <si>
    <t>УНР46</t>
  </si>
  <si>
    <t>УНР47</t>
  </si>
  <si>
    <t>УНР48</t>
  </si>
  <si>
    <t>УНР49</t>
  </si>
  <si>
    <t>УНР50</t>
  </si>
  <si>
    <t>УНР51</t>
  </si>
  <si>
    <t>УНР52</t>
  </si>
  <si>
    <t>УНР53</t>
  </si>
  <si>
    <t>УНР54</t>
  </si>
  <si>
    <t>УНР55</t>
  </si>
  <si>
    <t>УНР56</t>
  </si>
  <si>
    <t>УНР57</t>
  </si>
  <si>
    <t>УНР58</t>
  </si>
  <si>
    <t>УНР59</t>
  </si>
  <si>
    <t>УНР60</t>
  </si>
  <si>
    <t>УНР61</t>
  </si>
  <si>
    <t>УНР62</t>
  </si>
  <si>
    <t>УНР63</t>
  </si>
  <si>
    <t>УНР64</t>
  </si>
  <si>
    <t>УНР65</t>
  </si>
  <si>
    <t>УНР66</t>
  </si>
  <si>
    <t>УНР67</t>
  </si>
  <si>
    <t>УНР68</t>
  </si>
  <si>
    <t>УНР69</t>
  </si>
  <si>
    <t>УНР70</t>
  </si>
  <si>
    <t>УНР71</t>
  </si>
  <si>
    <t>УНР72</t>
  </si>
  <si>
    <t>УНР73</t>
  </si>
  <si>
    <t>УНР74</t>
  </si>
  <si>
    <t>УНР75</t>
  </si>
  <si>
    <t>УНР76</t>
  </si>
  <si>
    <t>УНР77</t>
  </si>
  <si>
    <t>УНР78</t>
  </si>
  <si>
    <t>УНР79</t>
  </si>
  <si>
    <t>УНР80</t>
  </si>
  <si>
    <t>УНР81</t>
  </si>
  <si>
    <t>УНР82</t>
  </si>
  <si>
    <t>УНР83</t>
  </si>
  <si>
    <t>УНР84</t>
  </si>
  <si>
    <t>УНР85</t>
  </si>
  <si>
    <t>УНР86</t>
  </si>
  <si>
    <t>Шифр ПД</t>
  </si>
  <si>
    <t>Устройство системы АИИСКУЭ</t>
  </si>
  <si>
    <t>Комплексная наладка системы АИИСКУЭ ВЭУ и БМЗ АСУ включая проведение испытаний, сдачу и проведение опытной эксплуатации, а также сдачу в промышленную эксплуатацию, получение акта о соответствии АИИСКУЭ техническим требованиям по классу «N»</t>
  </si>
  <si>
    <t>Комплексная наладка системы СОТИАССО ВЭУ и БМЗ АСУ включая проведение испытаний, сдачу и проведение опытной эксплуатации, а также сдачу в промышленную эксплуатацию</t>
  </si>
  <si>
    <t>Монтаж шкафов, связей и наладка системы связи в БМЗ АСУ</t>
  </si>
  <si>
    <t>Комплексная наладка системы связи ВЭУ и БМЗ АСУ включая сдачу и проведение опытной эксплуатации, а также сдачу в промышленную эксплуатацию</t>
  </si>
  <si>
    <t>Устройство системы АСУТП</t>
  </si>
  <si>
    <t>Монтаж шкафов SCADA и PCC, межшкафные кабельные связи в БМЗ АСУ</t>
  </si>
  <si>
    <t>Подключение кабельных цепей АСУ ВЭУ к БМЗ АСУ</t>
  </si>
  <si>
    <t>Комплексные испытания САУ ВЭУ и БМЗ АСУ</t>
  </si>
  <si>
    <t>Сдача и проведение опытной эксплуатации, а также сдачу в промышленную эксплуатацию</t>
  </si>
  <si>
    <t>Изготовление и поставка оборудования системы видеонаблюдения: в течение 60 (шестидесяти) календарных дней с даты, указанной в УНР Заказчика.</t>
  </si>
  <si>
    <t>Монтаж оборудования и кабельных связей системы видеонаблюдения в БМЗ АСУ: в течение 16 (Шестнадцати) календарных дней с даты, указанной в УНР Заказчика</t>
  </si>
  <si>
    <t>Устройство системы видеонаблюдения</t>
  </si>
  <si>
    <t>Примечание</t>
  </si>
  <si>
    <t>Изготовление и поставка оборудования системы СКУД: в течение 60 (шестидесяти) календарных дней с даты, указанной в УНР Заказчика.</t>
  </si>
  <si>
    <t>Монтаж оборудования и кабельных связей системы СКУД в БМЗ АСУ: в течение 16 (Шестнадцати) календарных дней с даты, указанной в УНР Заказчика</t>
  </si>
  <si>
    <t>Устройство системы СКУД</t>
  </si>
  <si>
    <t>ПНР системы СКУД</t>
  </si>
  <si>
    <t>Устройство системы отпугивания птиц</t>
  </si>
  <si>
    <t>Изготовление и поставка оборудования системы Отпугивания птиц</t>
  </si>
  <si>
    <t>Монтаж оборудования и кабельных связей системы отпугивания птиц в БМЗ АСУ</t>
  </si>
  <si>
    <t>ПНР системы отпугивания птиц</t>
  </si>
  <si>
    <t>Изготовление и поставка оборудования системы ОПС и СОУЭ: в течение 60 (шестидесяти) календарных дней с даты, указанной в УНР Заказчика.</t>
  </si>
  <si>
    <t>Монтаж оборудования и кабельных связей системы ОПС и СОУЭ: в течение 16 (Шестнадцати) календарных дней с даты, указанной в УНР Заказчика</t>
  </si>
  <si>
    <t>Устройство системы ОПС и СОУЭ</t>
  </si>
  <si>
    <t>ПНР системы ОПС и СОУЭ</t>
  </si>
  <si>
    <t>Изготовление и поставка оборудования системы ОПРЧ: в течение 60 (шестидесяти) календарных дней с даты, указанной в УНР Заказчика.</t>
  </si>
  <si>
    <t>Монтаж системы ОПРЧ, кабельных связей и локальная наладка в БМЗ АСУ: : в течение 20 (Двадцати) календарных дней с даты, указанной в УНР Заказчика.</t>
  </si>
  <si>
    <t>Комплексные испытания на соответствие ОПРЧ требования СО ЕЭС</t>
  </si>
  <si>
    <t>Устройство системы ОПРЧ</t>
  </si>
  <si>
    <t>Устройство системы ЦСТИ</t>
  </si>
  <si>
    <t>Изготовление и поставка оборудования ЦСТИ</t>
  </si>
  <si>
    <t>Монтаж шкафов, кабельных связей и наладка системы ЦСТИ в БМЗ АСУ</t>
  </si>
  <si>
    <t>Комплексная наладка системы ЦСТИ ВЭУ и БМЗ АСУ включая сдачу и проведение опытной эксплуатации, а также сдачу в промышленную эксплуатацию</t>
  </si>
  <si>
    <t>Кабельные траншеи под силовой кабель 35 кВ и ВОЛС</t>
  </si>
  <si>
    <t>Прокладка кабеля 35 кВ (ВЭУ)</t>
  </si>
  <si>
    <t>В течение 6 (шести) календарных дней на один участок с даты, указанной в УНР Заказчика. (Параллельное выполнение работ возможно, но не более чем на двух участках одновременно).</t>
  </si>
  <si>
    <t>Прокладка кабелей ВОЛС (ВЭУ)</t>
  </si>
  <si>
    <t>Прокладка кабелей АСУ (ВЭУ)</t>
  </si>
  <si>
    <t>Разработка и согласование проекта внедрения ЦСТИ</t>
  </si>
  <si>
    <t>Прокладка кабеля 35 кВ (ВЭУ). Участок от ВЭУ№___ до ВЭУ№___</t>
  </si>
  <si>
    <t>Прокладка кабелей ВОЛС (ВЭУ). Участок от ВЭУ№___ до ВЭУ№___</t>
  </si>
  <si>
    <t>Прокладка кабелей АСУ (ВЭУ). Участок от ВЭУ№___ до ВЭУ№___</t>
  </si>
  <si>
    <t xml:space="preserve">Получение акта о соответствии АИИСКУЭ техническим требованиям по классу «А» </t>
  </si>
  <si>
    <t>2</t>
  </si>
  <si>
    <t>3</t>
  </si>
  <si>
    <t>3.3</t>
  </si>
  <si>
    <t>3.4</t>
  </si>
  <si>
    <t>3.5</t>
  </si>
  <si>
    <t>3.6</t>
  </si>
  <si>
    <t>4</t>
  </si>
  <si>
    <t>4.1</t>
  </si>
  <si>
    <t>4.2</t>
  </si>
  <si>
    <t>4.3</t>
  </si>
  <si>
    <t>5</t>
  </si>
  <si>
    <t>5.1</t>
  </si>
  <si>
    <t>5.2</t>
  </si>
  <si>
    <t>5.3</t>
  </si>
  <si>
    <t>5.4</t>
  </si>
  <si>
    <t>6</t>
  </si>
  <si>
    <t>6.1</t>
  </si>
  <si>
    <t>6.2</t>
  </si>
  <si>
    <t>6.3</t>
  </si>
  <si>
    <t>6.4</t>
  </si>
  <si>
    <t>7</t>
  </si>
  <si>
    <t>7.1</t>
  </si>
  <si>
    <t>7.2</t>
  </si>
  <si>
    <t>7.3</t>
  </si>
  <si>
    <t>7.4</t>
  </si>
  <si>
    <t>8</t>
  </si>
  <si>
    <t>8.1</t>
  </si>
  <si>
    <t>8.2</t>
  </si>
  <si>
    <t>8.3</t>
  </si>
  <si>
    <t>8.4</t>
  </si>
  <si>
    <t>9</t>
  </si>
  <si>
    <t>9.1</t>
  </si>
  <si>
    <t>9.2</t>
  </si>
  <si>
    <t>9.3</t>
  </si>
  <si>
    <t>9.4</t>
  </si>
  <si>
    <t>10</t>
  </si>
  <si>
    <t>10.1</t>
  </si>
  <si>
    <t>10.2</t>
  </si>
  <si>
    <t>10.3</t>
  </si>
  <si>
    <t>11</t>
  </si>
  <si>
    <t>11.1</t>
  </si>
  <si>
    <t>11.2</t>
  </si>
  <si>
    <t>11.3</t>
  </si>
  <si>
    <t>11.4</t>
  </si>
  <si>
    <t>11.5</t>
  </si>
  <si>
    <t>12</t>
  </si>
  <si>
    <t>12.1</t>
  </si>
  <si>
    <t>13</t>
  </si>
  <si>
    <t>13.1</t>
  </si>
  <si>
    <t>14</t>
  </si>
  <si>
    <t>14.1</t>
  </si>
  <si>
    <t>15</t>
  </si>
  <si>
    <t>15.1</t>
  </si>
  <si>
    <t>16</t>
  </si>
  <si>
    <t>16.1</t>
  </si>
  <si>
    <t>16.1.1</t>
  </si>
  <si>
    <t>16.1.2</t>
  </si>
  <si>
    <t>16.1.3</t>
  </si>
  <si>
    <t>16.2</t>
  </si>
  <si>
    <t>16.2.1</t>
  </si>
  <si>
    <t>16.2.2</t>
  </si>
  <si>
    <t>16.3</t>
  </si>
  <si>
    <t>16.3.1</t>
  </si>
  <si>
    <t>16.3.2</t>
  </si>
  <si>
    <t>16.4</t>
  </si>
  <si>
    <t>16.4.1</t>
  </si>
  <si>
    <t>16.4.2</t>
  </si>
  <si>
    <t>16.4.3</t>
  </si>
  <si>
    <t>Монтаж модуля АСУ</t>
  </si>
  <si>
    <t>Монтаж шкафов, связей и наладка системы АИИСКУЭ в БМЗ АСУ, резервном щите управления</t>
  </si>
  <si>
    <t>Монтаж оборудования и наладка системы АИИСКУЭ в УЩУ</t>
  </si>
  <si>
    <t>Изготовление и поставка оборудования СОТИАССО (включая СПД СОТИ АССО, технологической телефонной связи, КИСУ ПАК «MODES-Terminal)</t>
  </si>
  <si>
    <t>Устройство системы СОТИАССО (включая СПД СОТИ АССО, технологической телефонной связи, КИСУ ПАК «MODES-Terminal)</t>
  </si>
  <si>
    <t>Разработка техно-рабочего проекта системы СОТИАССО (включая СПД СОТИ АССО, технологической телефонной связи, КИСУ ПАК «MODES-Terminal)</t>
  </si>
  <si>
    <t>Монтаж шкафов, связей и наладка системы СОТИАССО (включая СПД СОТИ АССО, технологической телефонной связи, КИСУ ПАК «MODES-Terminal)</t>
  </si>
  <si>
    <t>Выдача УНР, на этап 2.6, после получения акта о соответствии класса «N»</t>
  </si>
  <si>
    <t>4.4</t>
  </si>
  <si>
    <t>Монтаж и наладка оборудования диспетерской, технологической и телефонной связи на ВЭУ№___</t>
  </si>
  <si>
    <t>Устройство системы диспетерской, технологической и телефонной связи</t>
  </si>
  <si>
    <t>4.5</t>
  </si>
  <si>
    <t>Монтаж и наладка оборудования АСУ ВЭУ в УЩУ</t>
  </si>
  <si>
    <t>5.5</t>
  </si>
  <si>
    <t>Монтаж и пусконаладка оборудования системы видеонаблюдения на ВЭУ№___</t>
  </si>
  <si>
    <t>Комплексаная пусконаладка системы видеонаблюдения</t>
  </si>
  <si>
    <t>Монтаж и наладка оборудования диспетерской, технологической и телефонной связи в УЩУ</t>
  </si>
  <si>
    <t>6.5</t>
  </si>
  <si>
    <t>Монтаж и наладка оборудования системы видеонаблюдения в УЩУ</t>
  </si>
  <si>
    <t>Монтаж и наладка оборудования системы СКУД в УЩУ</t>
  </si>
  <si>
    <t>7.5</t>
  </si>
  <si>
    <t>Монтаж и наладка оборудования системы СКУД на ВЭУ№___</t>
  </si>
  <si>
    <t>Монтаж оборудования системы отпугивания птиц на ВЭУ№___</t>
  </si>
  <si>
    <t>Монтаж оборудования системы ОПС и СОУЭ на ВЭУ№____</t>
  </si>
  <si>
    <t>Монтаж оборудования системы ЦСТИ на ВЭУ№___</t>
  </si>
  <si>
    <t>В течение 5 (пяти) календарных дней на одной ВЭУ с даты, указанной в УНР Заказчика. 
(Параллельное выполнение работ возможно, но не более чем на четырех ВЭУ одновременно).</t>
  </si>
  <si>
    <t>03N17D-10UHG-2004-ED.1</t>
  </si>
  <si>
    <t>№ Комплекса работ</t>
  </si>
  <si>
    <t>1</t>
  </si>
  <si>
    <t>Монтаж БМЗ АСУ на ростверк, устройство площадок и лестниц.</t>
  </si>
  <si>
    <t>Монтаж кабельных конструкций и заземления.</t>
  </si>
  <si>
    <t>Наладка оборудования (локальная) и подготовка исполнительной документации (ИД).</t>
  </si>
  <si>
    <t>Монтаж питающих и межшкафных кабельных соединений</t>
  </si>
  <si>
    <t>Получение акта о соответствии АИИСКУЭ техническим требованиям по классу «N»</t>
  </si>
  <si>
    <t>203N17D-10UHG-2006-CS</t>
  </si>
  <si>
    <t>03N17D-10UHG-2004-ED.</t>
  </si>
  <si>
    <t>Создание сетей связи</t>
  </si>
  <si>
    <t>Изготовление и поставка оборудования сетей связи</t>
  </si>
  <si>
    <t>Монтаж и наладка оборудования сетей связи на ВЭУ№___, включая прокладку и подключение кабелей.</t>
  </si>
  <si>
    <t>Изготовление и поставка оборудования СОТИАССО (включая СПД СОТИ АССО, диспетчерскую и технологическую телефонную связь, КИСУ ПАК "MODES-Terminal")</t>
  </si>
  <si>
    <t>Создание системы СОТИ АССО (включая СПД СОТИ АССО, диспетчерскую и технологическую телефонную связь, КИСУ ПАК "MODES-Terminal")</t>
  </si>
  <si>
    <t>Создание системы АИИС КУЭ (по Технорабочему проекту, выдаваемому в производство работ)</t>
  </si>
  <si>
    <t>Создание системы АСУТП</t>
  </si>
  <si>
    <t>Монтаж и пуско-наладка ОПРЧ</t>
  </si>
  <si>
    <t>Интеграция систем ВЭС с ЦСТИ (Дельта/8) ПАО «Фортум»</t>
  </si>
  <si>
    <t>03N17D-10UHG-2005-ED
03N17D-10UHG-2006-CS
03N17D-10UHG-2007-ED</t>
  </si>
  <si>
    <t>Расстановка шкафов входящих в комплектную поставку поставку  БМЗ АСУ</t>
  </si>
  <si>
    <t xml:space="preserve">a. Рассмотрение, анализ Проектной, Рабочей документации по объекту строительства на предмет соответствия монтируемого оборудования указанной документации, документации заводов-изготовителей оборудования, выдача к ней замечаний. 
b. Вынесение на рассмотрение Заказчика вопросов и предложений, касающихся организации работ и оптимизации сроков выполнения Строительно-монтажных и Пусконаладочных работ.
c. Подготовка и согласование с Заказчиком, перечня функциональных систем. 
d. Анализ, проверка, корректировка (в соответствии с требованиями НД РФ) Руководства по пуско-наладке ветряной турбины V126-3.6МВТ. Приведение данного руководства в соответствие с действующими НД на территории РФ, при необходимости корректировка и согласование с VESTAS. 
e. Разработка и согласование технических решений, в том числе временных схем для проведения индивидуальных, функциональных испытаний оборудования.
f. Разработка и согласование с Заказчиком перечня документации, программ (локальных, индивидуальных, функциональных испытаний, измерении, постановки под напряжение оборудования) необходимой для проведения ПНР и сдачи объекта в эксплуатацию. 
g. Разработка (на основании согласованного перечня документации) и согласование с Заказчиком плана (проекта) проведения ПНР, программ и методик проведения: индивидуальных и функциональных испытаний, измерений, постановки под напряжение оборудования, пробных пусков, комплексного опробования и аттестации мощности ВЭС 2х25 МВТ, разработанных согласно требований И 7.5.1–049–2016 «Разработка, согласование и утверждение программ испытаний, пусков, остановов, ввода в работу, вывода из работы, наладки и изменения режимов работы энергооборудования электростанций, котельных и тепловых сетей», и иной требуемой документации для реализации поручаемого Проекта. Программы испытаний, разработанные Подрядчиком должны соответствовать действующим НД (Приложение № 4 к ТЗ) и руководствам по монтажу, наладке и испытаниям завода изготовителя Программы, постановки под напряжение оборудования (для объектов диспетчеризации или участвующих в переключениях), пробных пусков, комплексного опробования и аттестации мощности ВЭС 2х25 должны, быть согласованы и с Системным оператором, смежными субъектами электроэнергетики (при необходимости).
h. Разработка и утверждение у Заказчика Координационного плана производства ПНР. Поддержание его в актуальном состоянии с целью оптимизации комплекса работ и их совмещения, в целях соблюдения условий безопасности для людей и оборудования. 
</t>
  </si>
  <si>
    <t>a. Подготовка и согласование с Заказчиком перечня эксплуатационной документации, а также разработка и согласование пакета эксплуатационной документации и эксплуатационных схем. Эксплуатационная документация должна разрабатываться в соответствии с действующим НД РФ (Приложение № 4 к ТЗ), инструкциями завода изготовителя.</t>
  </si>
  <si>
    <t>a. Участие в поузловой приемке оборудования ВЭУ, оборудования смонтированного на ПС 110/35 кВ субподрядными организациями и Подрядчиками по смежным договорам (далее - ПСД).
b. Участие в приемке оборудования ВЭУ из монтажа, (смонтированного Поставщиком ВЭУ и субподрядными организациями) совместно с Заказчиком. 
c. Проведение испытаний измерении, постановки под напряжение (локальных, индивидуальных и функциональных испытании) смонтированного оборудования (входящего в зону ответственности Подрядчика по данному ТЗ) с оформлением отчетов ПНР.  
d. Координация взаимодействия субподрядчиков, ПСД (выполняющих локальные, индивидуальные, функциональные испытания, измерения, постановку под напряжение оборудования) и шеф-инженеров поставщиков оборудования. 
e. Контроль результатов выполнения пусконаладочных работ субподрядчиками и ПСД, участие в работе приемочных и рабочих комиссиях, а также подкомиссиях.
f. Участие в приемке оборудования ВЭС 2х25 МВт из индивидуальных и функциональных испытаний с оформлением акта рабочей комиссии о приемке оборудования после соответствующих испытаний с участием представителя Заказчика и субподрядчиков. 
g. Контроль проведения индивидуальных испытаний, проводимых субподрядчиками, специалистами Поставщика ВЭУ и ПСД.
h. Участие в проведении холостой прокрутки ВЭУ. 
i. Проведение индивидуальных и функциональных испытаний оборудования и систем при участии шеф-инженеров поставщиков оборудования с оформлением актов индивидуальных и функциональных испытаний с постановкой под напряжение основного и вспомогательного оборудования ВЭС 2х25 МВт. Испытания должны проводиться в соответствии с методиками, рекомендованными производителем. 
k. Оформление отчета по наладке и испытаниям ВЭУ в соответствии с НД РФ. 
l. Проверка полноты и комплектности исполнительной документации, отчетов по наладке, подготовленных субподрядными организациями, поставщиками ВЭУ и ПСД.
m. Комплектация и передача Заказчику исполнительной документации, и отчетов по ПНР необходимых для получения разрешения на ввод объекта в эксплуатацию.</t>
  </si>
  <si>
    <t>j. Опробование с синхронизацией и набором нагрузки для проверки строительно-монтажной готовности (Динамические испытания ВЭУ).</t>
  </si>
  <si>
    <t>Подготовка и сдача полного комплекта исполнительной документации, на выполненные объемы работ в соответствии с действующими НД РФ.</t>
  </si>
  <si>
    <t>a. Участие в проведении комплексного опробования и аттестации мощности (при участии Заказчика и представителей Поставщика ВЭУ), всего оборудования входящего в состав комплекса, но не ограничиваясь: КИП, генератора и вспомогательного оборудования ВЭУ, кабельные линии 35кВ, КРУ-35кВ, ПС-110/35кВ, СОПТ, РУ-0,4кВ, РЗА, АСУ ТП, ОПС и видеонаблюдение, сети связь, АИИСКУЭ, СОТИАССО и контрольных испытаний на подтверждение эксплуатационных показателей с последующим оформлением акта передачи оборудования в эксплуатацию. Испытания должны проводиться в соответствии с методиками, рекомендованными производителями оборудования.
b. Круглосуточное дежурство специалистов наладочной организации в период пусковых операций на оборудовании ВЭС 2х25 МВт для оказания оперативной технической помощи персоналу Заказчика.
c. Корректировка эксплуатационной документации при необходимости. 
d. Сбор технической документации/исполнительной документации от всех субподрядчиков и передача их Заказчику, включая формирования пакета документов необходимого для включения в реестр участников оптового рынка. 
e. Приведение исполнительной документации Поставщика ВЭУ в соответствии с действующими НД РФ при необходимости.
Подготовка и сдача полного комплекта исполнительной документации, на выполненные объемы работ в соответствии с действующими НД РФ.</t>
  </si>
  <si>
    <t>Наименование комплекса работ</t>
  </si>
  <si>
    <t>Перечень работ входящих в комплекс работ</t>
  </si>
  <si>
    <t>Инструктаж персонала</t>
  </si>
  <si>
    <t>Комплексная наладка сетей связи, проведение испытаний и сдача систем в опытную и промышленную эксплуатацию.</t>
  </si>
  <si>
    <t>Комплексные наладка системы СОТИАССО, проведение испытаний и сдача системы в опытную и промышленную эксплуатацию.</t>
  </si>
  <si>
    <t>Комплексные наладка системы АИИСКУЭ, проведение испытаний и сдача системы в опытную и промышленную эксплуатацию.</t>
  </si>
  <si>
    <t>Монтаж оборудования АСУТП, прокладка и подключение кабелей АСУТП в БМЗ АСУ, резервном щите управления, УЩУ, КРУ 35 кВ</t>
  </si>
  <si>
    <t>Комплексная наладка системы АСУТП, проведение испытаний и сдача системы в опытную и промышленную эксплуатацию.</t>
  </si>
  <si>
    <t>Изготовление и поставка оборудования системы ОПРЧ</t>
  </si>
  <si>
    <t>Монтаж системы ОПРЧ, прокладка и подключение кабелей в БМЗ АСУ, КРУ 35 кВ</t>
  </si>
  <si>
    <t>Выполнение пусконаладочных работ, проведение испытаний системы ОПРЧ</t>
  </si>
  <si>
    <t>Монтаж и наладка системы ЦСТИ, проведение испытаний, сдача в опытную и промышленную эксплуатацию</t>
  </si>
  <si>
    <t>Поставка оборудования АРМ АСУТП</t>
  </si>
  <si>
    <t>Монтаж оборудования, прокладка и подключение кабелей систем охранно-пожарной сигнализации, СОУЭ, СКУД, отпугивателей птиц и охранному телевизионному наблюдению в БМЗ АСУ, резервном щите управления, УЩУ</t>
  </si>
  <si>
    <t>Монтаж оборудования систем охранно-пожарной сигнализации, СОУЭ, СКУД, отпугивателей птиц и охранному телевизионному наблюдению на ВЭУ№___, включая прокладку и подключение кабелей.</t>
  </si>
  <si>
    <t>Комплексная наладка систем охранно-пожарной сигнализации, СОУЭ, СКУД, отпугивателей птиц и охранному телевизионному наблюдению, проведение испытаний и сдача систем в опытную и промышленную эксплуатацию.</t>
  </si>
  <si>
    <t>Монтаж и пуско-наладка систем охранно-пожарной сигнализации, СОУЭ, СКУД, отпугивателей птиц и охранному телевизионному наблюдению ВЭС</t>
  </si>
  <si>
    <t>Кабельные трассы, линии 35кВ, ВОЛС</t>
  </si>
  <si>
    <t>Прокладка, подключение и испытания кабеля 35 кВ. Участок от ВЭУ№___ до ВЭУ№___/ БМЗ КРУ 35 кВ</t>
  </si>
  <si>
    <t>Прокладка, подключение и испытания кабелей ВОЛС (сети связи и АСУТП). Участок от ВЭУ№___ до ВЭУ№___/ БМЗ АСУ</t>
  </si>
  <si>
    <t>График выполнения работ</t>
  </si>
  <si>
    <t>Разработка (на основании согласованного перечня документации) и согласование документации и программ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УВЭС 2х25 МВт</t>
  </si>
  <si>
    <t>Разработка и согласование графика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УВЭС 2х25 МВт</t>
  </si>
  <si>
    <t xml:space="preserve">Проведение индивидуальных и функциональных испытаний оборудования и систем при участии шеф-инженеров поставщиков оборудования с оформлением актов индивидуальных и функциональных испытаний оборудования УВЭС 2х25 МВт. В том числе приемка оборудования ВЭУ и всего оборудования УВЭС 2х25МВт из монтажа, контроль проведения индивидуальных испытаний, проводимых ПСД на УВЭС 2х25МВт МВт и координация взаимодейстия ПСД и шеф-инженеров поставщиков оборудования. Участие в проведении холостой прокрутки (статические испытания) ВЭУ. </t>
  </si>
  <si>
    <t>Участие в проведении комплексного опробования и аттестации мощности (при участии Заказчика и представителей Поставщика ВЭУ), всего оборудования входящего в состав комплекса, но не ограничиваясь: КИП, генератора и вспомогательного оборудования ВЭУ, кабельные линии 35кВ, КРУ-35кВ, ПС-110/35кВ, СОПТ, РУ-0,4кВ, РЗА, АСУ ТП, ОПС и видеонаблюдение, сети связь, АИИСКУЭ, СОТИАССО и контрольных испытаний на подтверждение эксплуатационных показателей с последующим оформлением акта передачи оборудования в эксплуатацию</t>
  </si>
  <si>
    <t>Монтаж оборудования, прокладка и подключение кабелей, наладка оборудования сетей связи в БМЗ АСУ, УЩУ</t>
  </si>
  <si>
    <t>Монтаж оборудования, прокладка и подключение кабелей, наладка системы СОТИАССО  (включая СПД СОТИ АССО, диспетчерскую и технологическую телефонную связь, КИСУ ПАК "MODES-Terminal") в БМЗ АСУ, резервном щите управления, УЩУ</t>
  </si>
  <si>
    <t>Монтаж оборудования, прокладка и подключение кабелей, наладка системы АИИСКУЭ в БМЗ АСУ, на резервном щите управления, УЩУ</t>
  </si>
  <si>
    <t>1.1</t>
  </si>
  <si>
    <t>участок 1</t>
  </si>
  <si>
    <t>1.2</t>
  </si>
  <si>
    <t>участок 2</t>
  </si>
  <si>
    <t>1.3</t>
  </si>
  <si>
    <t>…..</t>
  </si>
  <si>
    <t>2.1</t>
  </si>
  <si>
    <t>2.2</t>
  </si>
  <si>
    <t>2.3</t>
  </si>
  <si>
    <t>3.1</t>
  </si>
  <si>
    <t>3.2</t>
  </si>
  <si>
    <t>Cпецификация??</t>
  </si>
  <si>
    <t>ВЭУ 1</t>
  </si>
  <si>
    <t>ВЭУ 2</t>
  </si>
  <si>
    <t>ВЭУ 3</t>
  </si>
  <si>
    <t>Спецификация??</t>
  </si>
  <si>
    <t>Поставка оборудования систем охранно-пожарной сигнализации, СОУЭ, СКУД, отпугивателей птиц и охранному телевизионному наблюдению ВЭС</t>
  </si>
  <si>
    <t>Проведение Комплексной наладки ВЭС</t>
  </si>
  <si>
    <t>Стоимость работ, без НДС</t>
  </si>
  <si>
    <t>Кабельные трассы, линии 35кВ, ВОЛС, молниезащита и заземление ВЭУ</t>
  </si>
  <si>
    <t>Устройство кабельных траншей под силовой кабель 35 кВ, ВОЛС и заземление ВЭУ</t>
  </si>
  <si>
    <t>Прокладка, подключение кабеля 35 кВ, испытания кабеля Участок от ВЭУ№___ до ВЭУ№___/ БМЗ КРУ 35 кВ</t>
  </si>
  <si>
    <t xml:space="preserve">Устройство заземления ВЭУ, измерение заземляющих устройств. ВЭУ№___ </t>
  </si>
  <si>
    <t>Устройство кабельных трасс (земляные работы, выемка/разработка грунта, вывоз грунта, устройство песчаного основания с уплотнением, монтаж кабельных коробов, монтаж опорных конструкций, устройство кабельных трасс в помещении/здании/сооружении и т.д.);</t>
  </si>
  <si>
    <t>Прокладка силовых кабелей 35кВ
Монтаж кабельной арматуры 35кВ;
Монтаж термоусаживаемых уплотнителей кабельных проходок;
Засыпка писком; 
Укладка защитных и сигнальных плит.
Установка опознавательных знаков (реперов); 
Обратная засыпка;
Покрытие кабеля огнезащитным составом, заделка защитных труб огнезащитным составом; 
Проведение измерений и испытаний кабелей 35кВ;
Подключение кабелей 35кВ к оборудованию ВЭУ, КРУ-35 ПС-110/35кВ; 
Подготовка и передача Заказчику паспортов кабельных линий 35кВ, а также кабельных и трубных журналов.
Выпустить исполнительную документацию включая отчеты и протоколы ПНР, согласовать ее с Заказчиком;</t>
  </si>
  <si>
    <t>Поставка материалов;
Устройство наружнего контура заземления (прокладка горизонтальных элементов, забивка вертикальных элементов заземляющих устройств (ЗУ), соединение);
Присоединение выпусков ЗУ из фундаментов ВЭУ к наружнему контуру заземления;
Измерение ЗУ; 
Обратная засыпка;
Подготовка и передача Заказчику паспортов заземляющих устройств.</t>
  </si>
  <si>
    <r>
      <rPr>
        <sz val="10"/>
        <rFont val="Times New Roman"/>
        <family val="1"/>
        <charset val="204"/>
      </rPr>
      <t>Поставка кабелей ВОЛС</t>
    </r>
    <r>
      <rPr>
        <sz val="10"/>
        <color theme="1"/>
        <rFont val="Times New Roman"/>
        <family val="1"/>
        <charset val="204"/>
      </rPr>
      <t xml:space="preserve">
Прокладка защитных труб; 
Прокладка кабелей ВОЛС; 
Засыпка писком; 
Укладка сигнальной ленты; 
Обратная засыпка,
Монтаж и подключение всего объема оптического кабеля по проекту, включая, но не ограничиваясь: (распаковка оптического кросса, снятие крышки корпуса, установка и крепление на вводной стойке, установка и крепление крышки, ввод и закрепление линейного кабеля в оптический кросс, разделка оптического кабеля, удаление защитного слоя и снятие гидрофоба с волокон оптического кабеля, установка, маркировка защитных трубок, сварка волокон оптического кабеля, включая запекание сварных стыков, тестирование волокон оптического кабеля рефлектометром, намотка оптических волокон на катушки, установка и закрепление катушек, установка и крепление крышки оптического кросса); 
Монтаж термоусаживаемых уплотнителей кабельных проходок;
Установка опознавательных знаков (реперов);
Проведение измерений и испытаний кабелей ВОЛС;
Подключение кабелей ВОЛС к оборудованию ВЭУ, модулю АСУ ПС-110/35кВ; 
Подготовка и передача Заказчику паспортов кабельных линий ВОЛС, а также кабельных и трубных журналов.
Выпустить исполнительную документацию включая отчеты и протоколы ПНР, согласовать ее с Заказчиком;</t>
    </r>
  </si>
  <si>
    <t>Монтаж модуля АСУ на ростверк;
Монтаж входной площадки в модуль АСУ и лестниц;</t>
  </si>
  <si>
    <t>Устройство кабельных конструкций. Устройство заземления и молниезащиты модуля АСУ, проведение измерений и испытаний, оформление паспорта заземляющего устройства.</t>
  </si>
  <si>
    <t>Монтаж шкафов входящих в комплектную поставку модуля АСУ</t>
  </si>
  <si>
    <t>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</si>
  <si>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Проверкоа, испытаниея и наладка всех систем и устройств (НКУ-0,4, ШРОТ, охранной и пожарной сигнализации, СКУД, отопления и вентиляции, сетей электроосвещения).
Выпустить исполнительную документацию включая отчеты и протоколы ПНР, согласовать ее с Заказчиком;</t>
  </si>
  <si>
    <t>Перечень работ</t>
  </si>
  <si>
    <t>Выполнить монтаж шкафов, оборудования сетей связи в ВЭУ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</si>
  <si>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Выполнить пусконаладочные работы;
Разработать в соответствии с ГОСТ 34.201-89 эксплуатационную документацию и согласовать ее с Заказчиком.
Разработать программу индивидуальных и комплексных испытаний.
Провести автономные индивидуальные и функциональные испытания с участием представителей Заказчика;
Провести предварительные комплексные испытания;
Ввести сети связи в опытную эксплуатацию.
Выпустить исполнительную документацию, включающую в том числе: логическую схему сети, адресный план сети, карту маршрутизации, отчеты и протоколы ПНР. 
Провести опытную эксплуатацию. Подрядчик должен устранить все замечания, выявленные в ходе проведения опытной эксплуатации.
Провести комплексные испытания и сдать сети связи в промышленную эксплуатацию.</t>
  </si>
  <si>
    <t>Выполнить монтаж и заземление шкафов, оборудования сетей связи в модуле АСУ, УЩУ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</si>
  <si>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Монтаж оборудования СОТИ АССО и заземление (включая СПД СОТИ АССО, диспетчерскую и технологическую телефонную связь, КИСУ ПАК "MODES-Terminal") в БМЗ АСУ, резервном щите управления, УЩУ;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</si>
  <si>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Выполнить пусконаладочные работы СОТИ АССО (включая СПД СОТИ АССО, диспетчерскую и технологическую телефонную связь, КИСУ ПАК "MODES-Terminal"), включая пусконаладочные работы оборудования СОТИ АССО, поставляемого комплектно с ВЭУ
Разработать в соответствии с ГОСТ 34.201-89 эксплуатационную документацию и согласовать ее с Заказчиком.
Выпустить исполнительную документацию включая отчеты и протоколы ПНР, согласовать ее с Заказчиком.
Провести автономные и комплексные испытания с участием представителей АО «СО ЕЭС» и Заказчика. Разработать Программу и методику проведения испытаний, согласовать с Системным Оператором и Заказчиком.
Провести опытную эксплуатацию. Подрядчик должен устранить все замечания, выявленные в ходе проведения опытной эксплуатации.
Провести приемочные комплексные испытания и ввести СОТИ АССО (включая СПД СОТИ АССО, диспетчерскую и технологическую телефонную связь, КИСУ ПАК "MODES-Terminal") в промышленную эксплуатацию.
Получить письмо от Филиала АО «СО ЕЭС» Самарское РДУ о подтверждении соответствия СОТИАССО техническим требованиям ОРЭМ.</t>
  </si>
  <si>
    <t>Монтаж  и заземление оборудования СОТИ АССО (включая СПД СОТИ АССО, диспетчерскую и технологическую телефонную связь, КИСУ ПАК "MODES-Terminal") в БМЗ АСУ, резервном щите управления, УЩУ;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</si>
  <si>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Выпустить исполнительную документацию включая отчеты и протоколы ПНР, согласовать ее с Заказчиком;
Разработать в соответствии с ГОСТ 34.201-89 эксплуатационную документацию и согласовать ее с Заказчиком.
Провести автономные и комплексные испытания. Программу и методику проведения испытаний согласовать Заказчиком.
Провести опытную эксплуатацию. Подрядчик должен устранить все замечания, выявленные в ходе проведения опытной эксплуатации.
Провести приемочные комплексные испытания и ввести АИИС КУЭ в промышленную эксплуатацию.</t>
  </si>
  <si>
    <t>Монтаж и заземление оборудования АИИСКУЭ в БМЗ АСУ, на резервном щите управления, УЩУ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</si>
  <si>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Провести испытания на соответствие АИИС КУЭ требованиям оптового рынка электроэнергии. Программу и методику проведения испытаний согласовать Заказчиком.
Выполнить установление соответствия АИИС КУЭ техническим требованиям ОРЭ и присвоение класса системы последовательно «N» с получением актов о соответствии.</t>
  </si>
  <si>
    <t>Выполнить ревизию всех измерительных каналов, входящих в состав АИИС КУЭ и маркирование средств учета. Разработать и согласовать с организациями, подведомственными Росстандарту, региональными центрами стандартизации и метрологии Паспорта-протоколы на ИИК в составе АИИС КУЭ. Предоставить Заказчику акты допуска прибора учета в эксплуатацию;
Выполнить утверждение АИИС КУЭ как единичного типа средства измерения (получение Свидетельства об утверждении единичного типа СИ) и внести АИИС КУЭ в Федеральный информационный фонд по обеспечению единства измерений.
Выполнить поверку АИИС КУЭ, оригинал свидетельства о поверке предоставить Заказчику.
Разработать и аттестовать методику измерений и внести методику в Федеральный информационный фонд по обеспечению единства измерений. 
Провести испытания на соответствие АИИС КУЭ требованиям оптового рынка электроэнергии. Программу и методику проведения испытаний согласовать Заказчиком.
Выполнить установление соответствия АИИС КУЭ техническим требованиям ОРЭ и присвоение класса системы последовательно «А» с получением актов о соответствии.</t>
  </si>
  <si>
    <t>Выполнит монтаж и заземление шкафов АСУТП (шкаф SCADA и шкаф PPC) в модуле АСУ. Шкафы SCADA и PPC поставляет Заказчик;
Выполнить подключение кабелей питания и кабелей ЛВС к шкафам АСУТП; 
Выполнить наладку кабельных связей и произвести подачу напряжения на оборудование АСУТП, размещаемом в модуле АСУ;
Произвести прокладку контрольных кабелей измерительных цепей и цепей сигнализации от шкафа PPC до БМЗ КРУ-35кВ. Осуществить подключение данных кабельных связей с обоих концов. Произвести пусконаладочные работы;
Произвести прокладку контрольных кабелей измерительных цепей и цепей сигнализации до шкафов смежных систем, размещенных в модуле АСУ. Осуществить подключение данных кабельных связей с обоих концов.
Произвести установку и подключение АРМов (SCADA Vestasonline) на удаленном щите управления.</t>
  </si>
  <si>
    <t>Произвести настройку подключения АРМов к сегменту ЛВС Vestas (настройка маршрутизации).
Произвести наладку и сдачу поставщику ВЭУ (компания Vestas) канала связи с сетью Internet;
Произвести установку и подключение АРМов (SCADA Vestasonline) на резервном щите управления и удаленном щите управления. Произвести настройку подключения АРМов к сегменту ЛВС Vestas (настройка маршрутизации).
Выпустить исполнительную документацию включая отчеты и протоколы ПНР, согласовать ее с Заказчиком.
Разработать в соответствии с ГОСТ 34.201-89 эксплуатационную документацию на русском языке и согласовать ее с Заказчиком.
Разработать программу индивидуальных и комплексных испытаний.
Провести автономные индивидуальные и функциональные испытания с участием представителей Заказчика;
Провести предварительные комплексные испытания;
Ввести АСУ ТП в опытную эксплуатацию.
Провести опытную эксплуатацию. Подрядчик должен устранить все замечания, выявленные в ходе проведения опытной эксплуатации.
Провести комплексные испытания и сдать АСУ ТП в промышленную эксплуатацию.</t>
  </si>
  <si>
    <t>Монтаж оборудования, прокладка и подключение кабелей систем охранно-пожарной сигнализации, СОУЭ, СКУД и охранного телевизионного наблюдения в БМЗ АСУ, резервном щите управления, УЩУ</t>
  </si>
  <si>
    <t>Выполнить монтаж и заземление шкафов, оборудования и кабельных связей, структурированных кабельных сетей в модуле АСУ, на резервном щите управления и на удаленном щите управления;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</si>
  <si>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Выполнить монтаж и заземление шкафов, оборудования и кабельных связей, структурированных кабельных сетейна ВЭУ;
Выполнить на ВЭУ монтаж отпугивателей птиц, видеокамер, извещателей ОПС, СКУД.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</si>
  <si>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Выполнить пусконаладочные работы;
Разработать в соответствии с ГОСТ 34.201-89 эксплуатационную документацию и согласовать ее с Заказчиком.
Провести автономные испытания с участием представителей Заказчика;
Провести предварительные комплексные испытания;
Ввести охранную сигнализацию, СОУЭ, СКУД и телевизионное наблюдение в опытную эксплуатацию.
Выпустить исполнительную документацию включая отчеты и протоколы ПНР. 
Провести опытную эксплуатацию. Подрядчик должен устранить все замечания, выявленные в ходе проведения опытной эксплуатации.
Сдать охранно-пожарную сигнализацию, СОУЭ, СКУД и охранное телевизионное наблюдение в промышленную эксплуатацию.</t>
  </si>
  <si>
    <t>Скомплектовать шкафы и выполнить поставку оборудования и материалов (в том числе ЗИП). До начала изготовления шкафа передать конструкторскую документацию Заказчику для согласования с генеральным проектировщиком ЗАО Фирма «ТЭПИНЖЕНИРИНГ»;</t>
  </si>
  <si>
    <t>Изготовить и выполнить поставку оборудования АИИС КУЭ (в том числе ЗИП). До начала изготовления шкафа передать конструкторскую документацию Заказчику для согласования с генеральным проектировщиком ЗАО Фирма «ТЭПИНЖЕНИРИНГ»;</t>
  </si>
  <si>
    <t>Изготовить и выполнить поставку оборудования (в том числе ЗИП) СОТИ АССО (включая СПД СОТИ АССО, диспетчерскую и технологическую телефонную связь, КИСУ ПАК "MODES-Terminal"). До начала изготовления шкафа передать конструкторскую документацию Заказчику для согласования с генеральным проектировщиком ЗАО Фирма «ТЭПИНЖЕНИРИНГ»;</t>
  </si>
  <si>
    <t>Скомплектовать шкафы и выполнить поставку оборудования и материалов для сетей связи (в том числе ЗИП). До начала изготовления шкафа передать конструкторскую документацию Заказчику для согласования с генеральным проектировщиком ЗАО Фирма «ТЭПИНЖЕНИРИНГ»;</t>
  </si>
  <si>
    <t xml:space="preserve">Поставка оборудования АРМ АСУТП </t>
  </si>
  <si>
    <t>Провести инструктаж 5-ти человек и числа оперативного и ремонтного персонала Заказчика особенностям работы с внедряемой системой.</t>
  </si>
  <si>
    <t xml:space="preserve">Выполнить поставку Шкаф ПА ЭКРА типа ШЭЭ 224 0220 (в том числе ЗИП) в соответствии с техническими требованиями (Приложение № 7 к техническому заданию). До начала изготовления шкафа передать конструкторскую документацию Заказчику для согласования с генеральным проектировщиком ЗАО Фирма «ТЭПИНЖЕНИРИНГ». </t>
  </si>
  <si>
    <t>Выполнить наладку оборудования ОПРЧ;
Провести приемосдаточные испытания; 
Разработать программу, методику проведения испытаний и согласовать Заказчиком
Провести комплексные испытания на соответствие ОПРЧ требованиям СО ЕЭС; 
Программу и методику проведения испытаний согласовать Заказчиком;</t>
  </si>
  <si>
    <t>Обеспечить шеф-инженерное сопровождение от производителя шкафа ОПРЧ. 
Выполнить монтаж и заземление шкафа ОПРЧ;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</si>
  <si>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Выполнить проектирование интеграции технологических систем строящейся ВЭС 2х25 МВт с ЦСТИ ПАО "Фортум:
- Разработка проекта по интеграции технологических систем ВЭС в ЦСТИ ПАО "Фортум" в соответствии Задание на проектирование (Приложение № 9 к ТЗ):
I. Автоматизировать передачу данных в ЦСТИ ПАО Фортум от вновь создаваемых систем ВЭС, приведенных ниже:
- АИИСКУЭ ВЭС;
- СОТИАССО ВЭС;
- АСУТП ВЭС (Vestas);
- Система регистрации аварийных событий (РАС).
II. Проект должен быть выполнен в виде дополнения к проекту «Центр сбора технологической информации ОАО «Фортум»» 49128697.20.2013-ЦСТИ (выдается по запросу), с соблюдением изложенных в проекте подходов, технических решений и требований.
III. К передаче в ЦСТИ подлежат параметры, выводимые на мнемосхемы для ведения технологического процесса, расчета ТЭП, и необходимые для вычисления расчетных параметров сводных и диагностических мнемосхем ЦСТИ.
IV. Объем вновь добавляемых в ЦСТИ параметров составляет не боле 10 000 шт. Перечень и количество параметров, эскизы экранных форм (мнемосхем) и отчетных форм окончательно согласовываются с Заказчиком на этапе проектирования.
V. Состав и содержание проектной документации отдельно согласовывается с Заказчиком на этапе проектирования.
- Согласование и передача Заказчику проекта.</t>
  </si>
  <si>
    <t>Выполнить работы (с поставкой оборудования и материалов) по интеграции систем ВЭС с ЦСТИ (Дельта/8) Фортум согласно утвержденному проекту (выполняется по результатам выполнения этапа по проектированию).
Выполнить пусконаладочные работы
Подготовить и согласовать с Заказчиком исполнительную документацию. 
Провести опытную эксплуатацию. Подрядчик должен устранить все замечания, выявленные в ходе проведения опытной эксплуатации.
Сдать систему ЦСТИ ВЭС в промышленную эксплуатацию.</t>
  </si>
  <si>
    <t>Пусконаладочные работ</t>
  </si>
  <si>
    <t>Подготовка и согласование с Заказчиком перечня эксплуатационной документации, а также разработка и согласование пакета эксплуатационной документации и эксплуатационных схем. 
Эксплуатационная документация должна разрабатываться в соответствии с действующим НД РФ (Приложение № 4 к ТЗ), инструкциями завода изготовителя.</t>
  </si>
  <si>
    <t xml:space="preserve">a. Рассмотрение, анализ Проектной, Рабочей документации по объекту строительства на предмет соответствия монтируемого оборудования указанной документации, документации заводов-изготовителей оборудования, выдача к ней замечаний. 
b. Вынесение на рассмотрение Заказчика вопросов и предложений, касающихся организации работ и оптимизации сроков выполнения Строительно-монтажных и Пусконаладочных работ.
c. Подготовка и согласование с Заказчиком, перечня функциональных систем. 
d. Анализ, проверка, корректировка (в соответствии с требованиями НД РФ) Руководства по пуско-наладке ветряной турбины V126-3.6МВТ. Приведение данного руководства в соответствие с действующими НД на территории РФ, при необходимости корректировка и согласование с VESTAS. 
e. Разработка и согласование технических решений, в том числе временных схем для проведения индивидуальных, функциональных испытаний оборудования.
f. Разработка и согласование с Заказчиком перечня документации, программ (локальных, индивидуальных, функциональных испытаний, измерении, постановки под напряжение оборудования) необходимой для проведения ПНР и сдачи объекта в эксплуатацию. 
g. Разработка (на основании согласованного перечня документации) и согласование с Заказчиком плана (проекта) проведения ПНР, программ и методик проведения: индивидуальных и функциональных испытаний, измерений, постановки под напряжение оборудования, пробных пусков, комплексного опробования и аттестации мощности ВЭС 2х25 МВТ, разработанных согласно требований РД 34.20.301 Положение о порядке разработки, согласования и утверждения программ испытаний на тепловых, гидравлических и атомных электростанциях, в энергосистемах, тепловых и электрических сетях, и иной требуемой документации для реализации поручаемого Проекта. Программы испытаний, разработанные Подрядчиком должны соответствовать действующим НД (Приложение № 4 к ТЗ) и руководствам по монтажу, наладке и испытаниям завода изготовителя Программы, постановки под напряжение оборудования (для объектов диспетчеризации или участвующих в переключениях), пробных пусков, комплексного опробования и аттестации мощности ВЭС 2х25 должны, быть согласованы и с Системным оператором, смежными субъектами электроэнергетики (при необходимости).
h. Разработка и утверждение у Заказчика Координационного плана производства ПНР. Поддержание его в актуальном состоянии с целью оптимизации комплекса работ и их совмещения, в целях соблюдения условий безопасности для людей и оборудования. 
</t>
  </si>
  <si>
    <t xml:space="preserve">Пусконаладочные работ </t>
  </si>
  <si>
    <t>В течение 7 (семи) календарных дней на один участок с даты, указанной в УНР Заказчика. (Параллельное выполнение работ возможно, но не более чем на двух участках одновременно).</t>
  </si>
  <si>
    <t>26.1</t>
  </si>
  <si>
    <t>26.2</t>
  </si>
  <si>
    <t>26.3</t>
  </si>
  <si>
    <t>Монтаж системы ЦСТИ с полным иждевением подрядчика</t>
  </si>
  <si>
    <t>Монтаж кабельных конструкций и системы заземления</t>
  </si>
  <si>
    <t xml:space="preserve">Монтаж питающих и межшкафных кабельных соединений </t>
  </si>
  <si>
    <t xml:space="preserve">Монтаж и локальная наладка оборудования сетей связи на ВЭУ№1, включая прокладку и подключение кабелей </t>
  </si>
  <si>
    <t xml:space="preserve">Монтаж и локальная наладка оборудования сетей связи на ВЭУ№4, включая прокладку и подключение кабелей </t>
  </si>
  <si>
    <t xml:space="preserve">Монтаж и локальная наладка оборудования сетей связи на ВЭУ№2, включая прокладку и подключение кабелей </t>
  </si>
  <si>
    <t xml:space="preserve">Монтаж и локальная наладка оборудования сетей связи на ВЭУ№5, включая прокладку и подключение кабелей </t>
  </si>
  <si>
    <t xml:space="preserve">Монтаж и локальная наладка оборудования сетей связи на ВЭУ№3, включая прокладку и подключение кабелей </t>
  </si>
  <si>
    <t xml:space="preserve">Монтаж и локальная наладка оборудования сетей связи на ВЭУ№6, включая прокладку и подключение кабелей </t>
  </si>
  <si>
    <t xml:space="preserve">Монтаж и локальная наладка оборудования сетей связи на ВЭУ№10, включая прокладку и подключение кабелей </t>
  </si>
  <si>
    <t xml:space="preserve">Монтаж и локальная наладка оборудования сетей связи на ВЭУ№11, включая прокладку и подключение кабелей </t>
  </si>
  <si>
    <t xml:space="preserve">Монтаж и локальная наладка оборудования сетей связи на ВЭУ№7, включая прокладку и подключение кабелей </t>
  </si>
  <si>
    <t xml:space="preserve">Монтаж и локальная наладка оборудования сетей связи на ВЭУ№8, включая прокладку и подключение кабелей </t>
  </si>
  <si>
    <t xml:space="preserve">Монтаж и локальная наладка оборудования сетей связи на ВЭУ№9, включая прокладку и подключение кабелей </t>
  </si>
  <si>
    <t xml:space="preserve">Монтаж и локальная наладка оборудования сетей связи на ВЭУ№12, включая прокладку и подключение кабелей </t>
  </si>
  <si>
    <t xml:space="preserve">Монтаж и локальная наладка оборудования сетей связи на ВЭУ№13, включая прокладку и подключение кабелей </t>
  </si>
  <si>
    <t xml:space="preserve">Монтаж и локальная наладка оборудования сетей связи на ВЭУ№14, включая прокладку и подключение кабелей </t>
  </si>
  <si>
    <t>Монтаж оборудования системы видеонаблюдения на ВЭУ№4, включая прокладку и подключение кабелей</t>
  </si>
  <si>
    <t>Монтаж оборудования системы видеонаблюдения на ВЭУ№2, включая прокладку и подключение кабелей</t>
  </si>
  <si>
    <t>Монтаж оборудования системы видеонаблюдения на ВЭУ№5, включая прокладку и подключение кабелей</t>
  </si>
  <si>
    <t>Монтаж оборудования системы видеонаблюдения на ВЭУ№3, включая прокладку и подключение кабелей</t>
  </si>
  <si>
    <t>Монтаж оборудования системы охранно-пожарной сигнализации и СОУЭ на ВЭУ№4, включая прокладку и подключение кабелей</t>
  </si>
  <si>
    <t>Монтаж оборудования системы охранно-пожарной сигнализации и СОУЭ на ВЭУ№2, включая прокладку и подключение кабелей</t>
  </si>
  <si>
    <t>Монтаж оборудования системы охранно-пожарной сигнализации и СОУЭ на ВЭУ№5, включая прокладку и подключение кабелей</t>
  </si>
  <si>
    <t>Монтаж оборудования системы охранно-пожарной сигнализации и СОУЭ на ВЭУ№3, включая прокладку и подключение кабелей</t>
  </si>
  <si>
    <t>Монтаж оборудования системы охранно-пожарной сигнализации и СОУЭ на ВЭУ№6, включая прокладку и подключение кабелей</t>
  </si>
  <si>
    <t>Монтаж оборудования системы охранно-пожарной сигнализации и СОУЭ на ВЭУ№10, включая прокладку и подключение кабелей</t>
  </si>
  <si>
    <t>Монтаж оборудования системы охранно-пожарной сигнализации и СОУЭ на ВЭУ№11, включая прокладку и подключение кабелей</t>
  </si>
  <si>
    <t>Монтаж оборудования системы охранно-пожарной сигнализации и СОУЭ на ВЭУ№7, включая прокладку и подключение кабелей</t>
  </si>
  <si>
    <t>Монтаж оборудования системы охранно-пожарной сигнализации и СОУЭ на ВЭУ№8, включая прокладку и подключение кабелей</t>
  </si>
  <si>
    <t>Монтаж оборудования системы охранно-пожарной сигнализации и СОУЭ на ВЭУ№9, включая прокладку и подключение кабелей</t>
  </si>
  <si>
    <t>Монтаж оборудования системы охранно-пожарной сигнализации и СОУЭ на ВЭУ№12, включая прокладку и подключение кабелей</t>
  </si>
  <si>
    <t>Монтаж оборудования системы охранно-пожарной сигнализации и СОУЭ на ВЭУ№13, включая прокладку и подключение кабелей</t>
  </si>
  <si>
    <t>Монтаж оборудования системы охранно-пожарной сигнализации и СОУЭ на ВЭУ№14, включая прокладку и подключение кабелей</t>
  </si>
  <si>
    <t>Монтаж оборудования системы отпугивания птиц на ВЭУ№1, включая прокладку и подключение кабелей</t>
  </si>
  <si>
    <t>Монтаж оборудования системы отпугивания птиц на ВЭУ№4, включая прокладку и подключение кабелей</t>
  </si>
  <si>
    <t>Монтаж оборудования системы отпугивания птиц на ВЭУ№2, включая прокладку и подключение кабелей</t>
  </si>
  <si>
    <t>Монтаж оборудования системы отпугивания птиц на ВЭУ№5, включая прокладку и подключение кабелей</t>
  </si>
  <si>
    <t>Монтаж оборудования системы отпугивания птиц на ВЭУ№3, включая прокладку и подключение кабелей</t>
  </si>
  <si>
    <t>Монтаж оборудования системы отпугивания птиц на ВЭУ№6, включая прокладку и подключение кабелей</t>
  </si>
  <si>
    <t>Монтаж оборудования системы отпугивания птиц на ВЭУ№10, включая прокладку и подключение кабелей</t>
  </si>
  <si>
    <t>Монтаж оборудования системы отпугивания птиц на ВЭУ№8, включая прокладку и подключение кабелей</t>
  </si>
  <si>
    <t>Монтаж оборудования системы отпугивания птиц на ВЭУ№9, включая прокладку и подключение кабелей</t>
  </si>
  <si>
    <t>Монтаж оборудования системы отпугивания птиц на ВЭУ№12, включая прокладку и подключение кабелей</t>
  </si>
  <si>
    <t>Монтаж оборудования системы отпугивания птиц на ВЭУ№13, включая прокладку и подключение кабелей</t>
  </si>
  <si>
    <t>Монтаж оборудования системы отпугивания птиц на ВЭУ№14, включая прокладку и подключение кабелей</t>
  </si>
  <si>
    <t>Участие в проведении комплексного опробования и аттестации мощности (при участии Заказчика и представителей Поставщика ВЭУ), всего оборудования входящего в состав комплекса, но не ограничиваясь: КИП, генератора и вспомогательного оборудования ВЭУ, кабельные линии 35кВ, 0.4кВ, Модуля управления ВЭС, СГЭ, РУСН-0,4кВ, РЗА, АСУ ТП, ОПС и видеонаблюдение, сети связь, АИИСКУЭ, СОТИАССО и контрольных испытаний на подтверждение эксплуатационных показателей с последующим оформлением акта передачи оборудования в эксплуатацию</t>
  </si>
  <si>
    <t xml:space="preserve">Монтаж и локальная наладка оборудования сетей связи на ВЭУ№15, включая прокладку и подключение кабелей </t>
  </si>
  <si>
    <t xml:space="preserve">Монтаж и локальная наладка оборудования сетей связи на ВЭУ№16, включая прокладку и подключение кабелей </t>
  </si>
  <si>
    <t xml:space="preserve">Монтаж и локальная наладка оборудования сетей связи на ВЭУ№17, включая прокладку и подключение кабелей </t>
  </si>
  <si>
    <t xml:space="preserve">Монтаж и локальная наладка оборудования сетей связи на ВЭУ№18, включая прокладку и подключение кабелей </t>
  </si>
  <si>
    <t xml:space="preserve">Монтаж и локальная наладка оборудования сетей связи на ВЭУ№19, включая прокладку и подключение кабелей </t>
  </si>
  <si>
    <t>Монтаж оборудования системы отпугивания птиц на ВЭУ№15, включая прокладку и подключение кабелей</t>
  </si>
  <si>
    <t>Монтаж оборудования системы отпугивания птиц на ВЭУ№17, включая прокладку и подключение кабелей</t>
  </si>
  <si>
    <t>Монтаж оборудования системы отпугивания птиц на ВЭУ№18, включая прокладку и подключение кабелей</t>
  </si>
  <si>
    <t>Монтаж оборудования системы отпугивания птиц на ВЭУ№19, включая прокладку и подключение кабелей</t>
  </si>
  <si>
    <t>Монтаж оборудования системы охранно-пожарной сигнализации и СОУЭ на ВЭУ№15, включая прокладку и подключение кабелей</t>
  </si>
  <si>
    <t>Монтаж оборудования системы охранно-пожарной сигнализации и СОУЭ на ВЭУ№16, включая прокладку и подключение кабелей</t>
  </si>
  <si>
    <t>Монтаж оборудования системы охранно-пожарной сигнализации и СОУЭ на ВЭУ№17, включая прокладку и подключение кабелей</t>
  </si>
  <si>
    <t>Монтаж оборудования системы охранно-пожарной сигнализации и СОУЭ на ВЭУ№18, включая прокладку и подключение кабелей</t>
  </si>
  <si>
    <t>Монтаж оборудования системы охранно-пожарной сигнализации и СОУЭ на ВЭУ№19, включая прокладку и подключение кабелей</t>
  </si>
  <si>
    <t>Монтаж РАС, прокладка и подключение кабелей в модуль управления ВЭС, КРУ 35 кВ</t>
  </si>
  <si>
    <t>Монтаж СГЭ, прокладка и подключение кабелей в модуль управления ВЭС, КРУ 35 кВ</t>
  </si>
  <si>
    <t>Получение акта о соответствии АИИСКУЭ техническим требованиям по классу «N» (ГТП1)</t>
  </si>
  <si>
    <t>Получение акта о соответствии АИИСКУЭ техническим требованиям по классу «N» (ГТП2)</t>
  </si>
  <si>
    <t>Получение акта о соответствии АИИСКУЭ техническим требованиям по классу «А» (ГТП1)</t>
  </si>
  <si>
    <t>Получение акта о соответствии АИИСКУЭ техническим требованиям по классу «А» (ГТП2)</t>
  </si>
  <si>
    <t>Монтаж оборудования системы охранно-пожарной сигнализации и СОУЭ на ВЭУ№1, включая прокладку и подключение кабелей</t>
  </si>
  <si>
    <t>Разработка (на основании согласованного перечня документации) и согласование документации и программ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ВЭС</t>
  </si>
  <si>
    <t>Разработка и согласование графика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ВЭС</t>
  </si>
  <si>
    <t>Монтаж оборудования системы СКУД и ГГС на ВЭУ№1, включая прокладку и подключение кабелей</t>
  </si>
  <si>
    <t>Монтаж оборудования системы СКУД и ГГС на ВЭУ№2, включая прокладку и подключение кабелей</t>
  </si>
  <si>
    <t>Монтаж оборудования системы СКУД и ГГС на ВЭУ№3, включая прокладку и подключение кабелей</t>
  </si>
  <si>
    <t>Монтаж оборудования системы СКУД и ГГС на ВЭУ№4, включая прокладку и подключение кабелей</t>
  </si>
  <si>
    <t>Монтаж оборудования системы СКУД и ГГС на ВЭУ№5, включая прокладку и подключение кабелей</t>
  </si>
  <si>
    <t>Монтаж оборудования системы СКУД и ГГС на ВЭУ№6, включая прокладку и подключение кабелей</t>
  </si>
  <si>
    <t>Монтаж оборудования системы СКУД и ГГС на ВЭУ№7, включая прокладку и подключение кабелей</t>
  </si>
  <si>
    <t>Монтаж оборудования системы СКУД и ГГС на ВЭУ№8, включая прокладку и подключение кабелей</t>
  </si>
  <si>
    <t>Монтаж оборудования системы СКУД и ГГС на ВЭУ№9, включая прокладку и подключение кабелей</t>
  </si>
  <si>
    <t>Монтаж оборудования системы СКУД и ГГС на ВЭУ№10, включая прокладку и подключение кабелей</t>
  </si>
  <si>
    <t>Монтаж оборудования системы СКУД и ГГС на ВЭУ№11, включая прокладку и подключение кабелей</t>
  </si>
  <si>
    <t>Монтаж оборудования системы СКУД и ГГС на ВЭУ№12, включая прокладку и подключение кабелей</t>
  </si>
  <si>
    <t>Монтаж оборудования системы СКУД и ГГС на ВЭУ№13, включая прокладку и подключение кабелей</t>
  </si>
  <si>
    <t>Монтаж оборудования системы СКУД и ГГС на ВЭУ№14, включая прокладку и подключение кабелей</t>
  </si>
  <si>
    <t>Монтаж оборудования системы СКУД и ГГС на ВЭУ№15, включая прокладку и подключение кабелей</t>
  </si>
  <si>
    <t>Монтаж оборудования системы СКУД и ГГС на ВЭУ№16, включая прокладку и подключение кабелей</t>
  </si>
  <si>
    <t>Монтаж оборудования системы СКУД и ГГС на ВЭУ№17, включая прокладку и подключение кабелей</t>
  </si>
  <si>
    <t>Монтаж оборудования системы СКУД и ГГС на ВЭУ№18, включая прокладку и подключение кабелей</t>
  </si>
  <si>
    <t>Монтаж оборудования системы СКУД и ГГС на ВЭУ№19, включая прокладку и подключение кабелей</t>
  </si>
  <si>
    <t>Монтаж оборудования, прокладка и подключение кабелей, наладка оборудования сетей связи, устанавливаемое в узлах агрегации операторов связи</t>
  </si>
  <si>
    <t>Монтаж Модуля управления ВЭС, в т.ч.:</t>
  </si>
  <si>
    <t>Создание сетей связи, в т.ч.:</t>
  </si>
  <si>
    <t>Создание системы СОТИ АССО/АСУТП (включая СПД СОТИ АССО, диспетчерскую и технологическую телефонную связь, КИСУ ПАК "MODES-Terminal"), в т.ч.:</t>
  </si>
  <si>
    <t>Создание системы АИИС КУЭ (по Технорабочему проекту, выдаваемому в производство работ), в т.ч.:</t>
  </si>
  <si>
    <t>Создание системы АСУ ВЭУ, в т.ч.:</t>
  </si>
  <si>
    <t>Создание системы видеонаблюдения, в т.ч.:</t>
  </si>
  <si>
    <t>Создание системы СКУД и ГГС, в т.ч.:</t>
  </si>
  <si>
    <t>Создание системы отпугивания птиц, в т.ч.:</t>
  </si>
  <si>
    <t>Создание системы охранно-пожарной сигнализации и СОУЭ, в т.ч.:</t>
  </si>
  <si>
    <t>Монтаж и пуско-наладка РАС, в т.ч.:</t>
  </si>
  <si>
    <t>Создание СГЭ, в т.ч.:</t>
  </si>
  <si>
    <t>Пусконаладочные работы. Подготовительный этап, в т.ч.:</t>
  </si>
  <si>
    <t>Проведение комплексного опробования ВЭС и опыта ОПРЧ (ГТП№1), в т.ч.:</t>
  </si>
  <si>
    <t>Проведение комплексного опробования ВЭС и опыта ОПРЧ (ГТП№2), в т.ч.:</t>
  </si>
  <si>
    <t>Интеграция систем ВЭС с ЦСТИ (Дельта/8) ПАО «Фортум», в т.ч.:</t>
  </si>
  <si>
    <t>Выполнение пусконаладочных работ, проведение испытаний СГЭ**</t>
  </si>
  <si>
    <t>Выполнение пусконаладочных работ, проведение испытаний РАС**</t>
  </si>
  <si>
    <t>Комплексная наладка системы АСУ ВЭУ, проведение испытаний, проведение опытной эксплуатации и сдача в промышленную эксплуатацию (ГТП 2)**</t>
  </si>
  <si>
    <t>Комплексная наладка системы АСУ ВЭУ, проведение испытаний, проведение опытной эксплуатации и сдача в промышленную эксплуатацию (ГТП 1)**</t>
  </si>
  <si>
    <t>Комплексная наладка системы АИИСКУЭ, проведение испытаний, проведение опытной эксплуатации и сдача в промышленную эксплуатацию (ГТП2)**</t>
  </si>
  <si>
    <t>Комплексная наладка системы АИИСКУЭ, проведение испытаний, проведение опытной эксплуатации и сдача в промышленную эксплуатацию (ГТП1)**</t>
  </si>
  <si>
    <t>Комплексная наладка системы СОТИАССО, проведение испытаний, проведение опытной эксплуатации и сдача в промышленную эксплуатацию. Получение акта о соответствии системы СОТИАССО техническим требованиям ОРЭМ (ГТП2)**</t>
  </si>
  <si>
    <t>Комплексная наладка системы СОТИАССО, проведение испытаний, проведение опытной эксплуатации и сдача в промышленную эксплуатацию. Получение акта о соответствии системы СОТИАССО техническим требованиям ОРЭМ (ГТП1)**</t>
  </si>
  <si>
    <t>Комплексная наладка сетей связи, проведение испытаний, проведение опытной эксплуатации и сдача в промышленную эксплуатацию (ГТП2)**</t>
  </si>
  <si>
    <t>Комплексная наладка сетей связи, проведение испытаний, проведение опытной эксплуатации и сдача в промышленную эксплуатацию (ГТП1)**</t>
  </si>
  <si>
    <t>1.6.1</t>
  </si>
  <si>
    <t>1.8.1</t>
  </si>
  <si>
    <t>Участок от ВЭУ№1 до ВЭУ№2</t>
  </si>
  <si>
    <t>Участок от ВЭУ№2 до ВЭУ№3</t>
  </si>
  <si>
    <t>Участок от ВЭУ№3 до ВЭУ№4</t>
  </si>
  <si>
    <t>Участок от ВЭУ№17 до ВЭУ№18</t>
  </si>
  <si>
    <t>Монтаж ДГУ, в т.ч.:</t>
  </si>
  <si>
    <t>Монтаж ДГУ на фундамент, устройство площадок и лестниц</t>
  </si>
  <si>
    <t xml:space="preserve">Выполнение комплекса работ по строительству Примыканий к дорогам общего пользования, в т.ч.: </t>
  </si>
  <si>
    <t>Устройство монтажной площадки, площадки складирования и ж/б площадок под кран ВЭУ №1</t>
  </si>
  <si>
    <t>Устройство монтажной площадки, площадки складирования и ж/б площадок под кран ВЭУ №2</t>
  </si>
  <si>
    <t>Устройство монтажной площадки, площадки складирования и ж/б площадок под кран ВЭУ №3</t>
  </si>
  <si>
    <t>Устройство монтажной площадки, площадки складирования и ж/б площадок под кран ВЭУ №4</t>
  </si>
  <si>
    <t>Устройство монтажной площадки, площадки складирования и ж/б площадок под кран ВЭУ №5</t>
  </si>
  <si>
    <t>Устройство монтажной площадки, площадки складирования и ж/б площадок под кран ВЭУ №6</t>
  </si>
  <si>
    <t>Устройство монтажной площадки, площадки складирования и ж/б площадок под кран ВЭУ №7</t>
  </si>
  <si>
    <t>Устройство монтажной площадки, площадки складирования и ж/б площадок под кран ВЭУ №8</t>
  </si>
  <si>
    <t>Устройство монтажной площадки, площадки складирования и ж/б площадок под кран ВЭУ №9</t>
  </si>
  <si>
    <t>Устройство монтажной площадки, площадки складирования и ж/б площадок под кран ВЭУ №10</t>
  </si>
  <si>
    <t>Устройство монтажной площадки, площадки складирования и ж/б площадок под кран ВЭУ №11</t>
  </si>
  <si>
    <t>Устройство монтажной площадки, площадки складирования и ж/б площадок под кран ВЭУ №12</t>
  </si>
  <si>
    <t>Устройство монтажной площадки, площадки складирования и ж/б площадок под кран ВЭУ №13</t>
  </si>
  <si>
    <t>Устройство монтажной площадки, площадки складирования и ж/б площадок под кран ВЭУ №14</t>
  </si>
  <si>
    <t>Устройство монтажной площадки, площадки складирования и ж/б площадок под кран ВЭУ №15</t>
  </si>
  <si>
    <t>Устройство монтажной площадки, площадки складирования и ж/б площадок под кран ВЭУ №16</t>
  </si>
  <si>
    <t>Устройство монтажной площадки, площадки складирования и ж/б площадок под кран ВЭУ №17</t>
  </si>
  <si>
    <t>Устройство монтажной площадки, площадки складирования и ж/б площадок под кран ВЭУ №18</t>
  </si>
  <si>
    <t>Устройство монтажной площадки, площадки складирования и ж/б площадок под кран ВЭУ №19</t>
  </si>
  <si>
    <t>• разработка и согласование с Заказчиком программы испытаний свай;
• геодезические работы, геодезическая разбивка свайного поля;
• снятие плодородного грунта, складирование плодородного грунта. Место складирования плодородного грунта Подрядчик должен согласовать с Заказчиком до начала выполнения работ.
• Устройство буронабивных свай, в т.ч.: бурение скважин, установка обсадных труб, изготовление и установка армокаркасов, бетонирование; 
• Определение сплошности (однородности) бетона (монолитных железобетонных конструкции) буронабивных свай неразрушающим методом контроля, включая предоставление Заказчику методики контроля;
• испытания статической (вдавливающей и выдергивающей) нагрузкой согласно программе испытаний, разработанной Подрядчиком с соблюдением СП48.13330.2011 и ГОСТ 5686-2012;
• ведение журнала в процессе испытания свай, в соответствии с ГОСТ 5686-2012;
• оформление результатов испытаний в виде графиков зависимости осадки сваи от нагрузки и измерения деформации во времени по ступеням нагружения (ГОСТ 5686-2012 Приложение К) и передача Заказчику;
• оформление технического отчета.</t>
  </si>
  <si>
    <t>1.5.</t>
  </si>
  <si>
    <t>1.3.1</t>
  </si>
  <si>
    <t>1.3.2</t>
  </si>
  <si>
    <t>1.3.3</t>
  </si>
  <si>
    <t>1.1.</t>
  </si>
  <si>
    <t>1.1.1</t>
  </si>
  <si>
    <t>1.2.</t>
  </si>
  <si>
    <t xml:space="preserve">1.2.1                  </t>
  </si>
  <si>
    <t>1.3.</t>
  </si>
  <si>
    <t>1.3.1.1</t>
  </si>
  <si>
    <t>Устройство фундамента ВЭУ №1, в т.ч:</t>
  </si>
  <si>
    <t>Разработка котлована, включая доп. разработку с погрузкой в автосамосвалы и транспортировкой к месту складирования</t>
  </si>
  <si>
    <t>Устройство свайного основания, включая набор прочности(бурение скважин, установка обсадной трубы, изготовление и установка армокаркасов, укладка бетонной смеси, срубка оголовков свай (удаление шламового слоя)</t>
  </si>
  <si>
    <t>Устройство армокаркаса и монтаж анкерных корзин (анкерные корзины поставляются Заказчиком),включая устройство бетонной подготовки, установку закладных деталей под вводы кабельных линий и др. , устройство внутреннего контура заземления)</t>
  </si>
  <si>
    <t>Бетонирование ростверка (включая гидроизоляцию)</t>
  </si>
  <si>
    <t>Обратная засыпка ( с устройством наружного контура заземления вокруг ВЭУ)</t>
  </si>
  <si>
    <t>Период набора прочности. Передача готового фундамента Заказчику</t>
  </si>
  <si>
    <t>1.3.1.2</t>
  </si>
  <si>
    <t>Устройство фундамента ВЭУ №2, в т.ч:</t>
  </si>
  <si>
    <t>Устройство свайного основания, включая набор прочности(бурение скважин, установка обсадной трубы, изготовление и установка армокаркасов,укладка бетонной смеси, срубка оголовков свай (удаление шламового слоя), в том числе свай после статических испытаний)</t>
  </si>
  <si>
    <t>Устройство фундамента ВЭУ №3, в т.ч:</t>
  </si>
  <si>
    <t>Устройство фундамента ВЭУ №4, в т.ч:</t>
  </si>
  <si>
    <t>Устройство фундамента ВЭУ №5, в т.ч:</t>
  </si>
  <si>
    <t>Устройство фундамента ВЭУ №6, в т.ч:</t>
  </si>
  <si>
    <t>Устройство фундамента ВЭУ №7, в т.ч:</t>
  </si>
  <si>
    <t>Устройство фундамента ВЭУ №8, в т.ч:</t>
  </si>
  <si>
    <t>Устройство фундамента ВЭУ №9, в т.ч:</t>
  </si>
  <si>
    <t>Устройство фундамента ВЭУ №10, в т.ч:</t>
  </si>
  <si>
    <t>Устройство фундамента ВЭУ №11, в т.ч:</t>
  </si>
  <si>
    <t>Устройство фундамента ВЭУ №12, в т.ч:</t>
  </si>
  <si>
    <t>Устройство фундамента ВЭУ №13, в т.ч:</t>
  </si>
  <si>
    <t>Устройство фундамента ВЭУ №14, в т.ч:</t>
  </si>
  <si>
    <t>Устройство фундамента ВЭУ №15, в т.ч:</t>
  </si>
  <si>
    <t>Устройство фундамента ВЭУ №16, в т.ч:</t>
  </si>
  <si>
    <t>Устройство фундамента ВЭУ №17, в т.ч:</t>
  </si>
  <si>
    <t>Устройство фундамента ВЭУ №18, в т.ч:</t>
  </si>
  <si>
    <t>Устройство фундамента ВЭУ №19, в т.ч:</t>
  </si>
  <si>
    <t>1.3.2.1</t>
  </si>
  <si>
    <t>1.3.2.2</t>
  </si>
  <si>
    <t>1.3.3.1</t>
  </si>
  <si>
    <t>1.3.3.2</t>
  </si>
  <si>
    <t>1.4.</t>
  </si>
  <si>
    <t>1.4.1</t>
  </si>
  <si>
    <t>1.4.2</t>
  </si>
  <si>
    <t>1.5.1</t>
  </si>
  <si>
    <t>1.6.</t>
  </si>
  <si>
    <t>Разработка и согласование с Заказчиком программы по осуществлению измерений величин осадок фундаментов ВЭУ</t>
  </si>
  <si>
    <t>1.7.</t>
  </si>
  <si>
    <t>1.7.1</t>
  </si>
  <si>
    <t>1.7.2</t>
  </si>
  <si>
    <t>Устройство фундамента и ростверка под ДГУ</t>
  </si>
  <si>
    <t>Монтаж силовых и контрольных кабельных соединений между ДГУ и Модулем управления ВЭС</t>
  </si>
  <si>
    <t>Изготовление сетей связи</t>
  </si>
  <si>
    <t>Изготовление и поставка на площадку оборудования системы АИИС КУЭ</t>
  </si>
  <si>
    <t>Изготовление и поставка на площадку оборудования АСУ ВЭУ</t>
  </si>
  <si>
    <t>Изготовление и поставка на площадку оборудования системы видеонаблюдения</t>
  </si>
  <si>
    <t>Изготовление и поставка на площадку оборудования системы СКУД и ГГС</t>
  </si>
  <si>
    <t>Изготовление и поставка на площадку оборудования системы  отпугивания птиц</t>
  </si>
  <si>
    <t>Изготовление и поставка на площадку оборудования системы охранно-пожарной сигнализации и СОУЭ</t>
  </si>
  <si>
    <t>Изготовление и поставка на площадку оборудования РАС</t>
  </si>
  <si>
    <t>Изготовление и поставка на площадку оборудования СГЭ</t>
  </si>
  <si>
    <t>1.9.1</t>
  </si>
  <si>
    <t>1.10.1</t>
  </si>
  <si>
    <t>Выполнение пусконаладочных работ, проведение испытаний системы ОПРЧ (ГТП1)**</t>
  </si>
  <si>
    <t>1.11.1</t>
  </si>
  <si>
    <t>Выполнение пусконаладочных работ, проведение испытаний системы ОПРЧ (ГТП2)**</t>
  </si>
  <si>
    <t>Изготовление и поставка на площадку оборудования ЦСТИ</t>
  </si>
  <si>
    <t>Наладка системы ЦСТИ, проведение испытаний, проведение опытной эксплуатации и сдача в промышленную эксплуатацию**</t>
  </si>
  <si>
    <t>(**) Инструктаж персонала производится в срок не позднее 10 календарных дней от даты завершения указанного этапа/подэтапа работ.</t>
  </si>
  <si>
    <t>1.8.</t>
  </si>
  <si>
    <t>1.10.2</t>
  </si>
  <si>
    <t>1.13.1</t>
  </si>
  <si>
    <t>ГТП1</t>
  </si>
  <si>
    <t>ГТП2</t>
  </si>
  <si>
    <t>№ Этапа</t>
  </si>
  <si>
    <t>1.5.2</t>
  </si>
  <si>
    <t>1.9.</t>
  </si>
  <si>
    <t>1.10.</t>
  </si>
  <si>
    <t>1.11.</t>
  </si>
  <si>
    <t>1.11.2</t>
  </si>
  <si>
    <t>1.14.1</t>
  </si>
  <si>
    <t>1.15.1</t>
  </si>
  <si>
    <t>1.16.1</t>
  </si>
  <si>
    <t>Демонтаж площадки под кран ВЭУ №1</t>
  </si>
  <si>
    <t>Демонтаж площадки под кран ВЭУ №2</t>
  </si>
  <si>
    <t>Демонтаж площадки под кран ВЭУ №3</t>
  </si>
  <si>
    <t>Демонтаж площадки под кран ВЭУ №4</t>
  </si>
  <si>
    <t>Демонтаж площадки под кран ВЭУ №5</t>
  </si>
  <si>
    <t>Демонтаж площадки под кран ВЭУ №11</t>
  </si>
  <si>
    <t>Демонтаж площадки под кран ВЭУ №16</t>
  </si>
  <si>
    <t>Демонтаж площадки под кран ВЭУ №17</t>
  </si>
  <si>
    <t>Демонтаж площадки под кран ВЭУ №18</t>
  </si>
  <si>
    <t>Демонтаж площадки под кран ВЭУ №19</t>
  </si>
  <si>
    <t>Демонтаж площадки под кран ВЭУ №6</t>
  </si>
  <si>
    <t>Демонтаж площадки под кран ВЭУ №7</t>
  </si>
  <si>
    <t>Демонтаж площадки под кран ВЭУ №8</t>
  </si>
  <si>
    <t>Демонтаж площадки под кран ВЭУ №9</t>
  </si>
  <si>
    <t>Демонтаж площадки под кран ВЭУ №10</t>
  </si>
  <si>
    <t>Демонтаж площадки под кран ВЭУ №12</t>
  </si>
  <si>
    <t>Демонтаж площадки под кран ВЭУ №13</t>
  </si>
  <si>
    <t>Демонтаж площадки под кран ВЭУ №14</t>
  </si>
  <si>
    <t>Демонтаж площадки под кран ВЭУ №15</t>
  </si>
  <si>
    <t>Участок от контейнера ДЭС до РУНН 0,4 кВ</t>
  </si>
  <si>
    <t>Участок от ВЭУ№6 до ВЭУ№8</t>
  </si>
  <si>
    <t xml:space="preserve">Устройство траншей (КЛ 35 кВ, 0,4 кВ, ВОЛС), в т.ч.: </t>
  </si>
  <si>
    <t xml:space="preserve">Прокладка КЛ 35 кВ и монтаж соединительных муфт в т.ч.: </t>
  </si>
  <si>
    <t xml:space="preserve">Прокладка КЛ 0,4 кВ, в т.ч.: </t>
  </si>
  <si>
    <t xml:space="preserve">Прокладка ВОЛС и монтаж соединительных муфт, в т.ч.: </t>
  </si>
  <si>
    <t xml:space="preserve">Обратная засыпка (КЛ 35 кВ, 0,4 кВ, ВОЛС), в т.ч.: </t>
  </si>
  <si>
    <t>Комплексная наладка системы видеонаблюдения, проведение испытаний, проведение опытной эксплуатации и сдача в промышленную эксплуатацию (ГТП1)**</t>
  </si>
  <si>
    <t>Монтаж оборудования системы видеонаблюдения на ВЭУ№6, включая прокладку и подключение кабелей</t>
  </si>
  <si>
    <t>Монтаж оборудования системы видеонаблюдения на ВЭУ№7, включая прокладку и подключение кабелей</t>
  </si>
  <si>
    <t>Монтаж оборудования системы видеонаблюдения на ВЭУ№8, включая прокладку и подключение кабелей</t>
  </si>
  <si>
    <t>Монтаж оборудования системы видеонаблюдения на ВЭУ№9, включая прокладку и подключение кабелей</t>
  </si>
  <si>
    <t>Монтаж оборудования системы видеонаблюдения на ВЭУ№10, включая прокладку и подключение кабелей</t>
  </si>
  <si>
    <t>Комплексная наладка системы видеонаблюдения, проведение испытаний, проведение опытной эксплуатации и сдача в промышленную эксплуатацию (ГТП2)**</t>
  </si>
  <si>
    <t>Комплексная наладка системы СКУД и ГГС, проведение испытаний, проведение опытной эксплуатации и сдача в промышленную эксплуатацию (ГТП1)**</t>
  </si>
  <si>
    <t>Комплексная наладка системы СКУД и ГГС, проведение испытаний, проведение опытной эксплуатации и сдача в промышленную эксплуатацию (ГТП2)**</t>
  </si>
  <si>
    <t>Комплексная наладка системы отпугивания птиц, проведение испытаний, проведение опытной эксплуатации и сдача в промышленную эксплуатацию (ГТП1)**</t>
  </si>
  <si>
    <t>Комплексная наладка системы отпугивания птиц, проведение испытаний, проведение опытной эксплуатации и сдача в промышленную эксплуатацию (ГТП2)**</t>
  </si>
  <si>
    <t>Комплексная наладка системы охранно-пожарной сигнализации и СОУЭ, проведение испытаний, проведение опытной эксплуатации и сдача в промышленную эксплуатацию (ГТП1)**</t>
  </si>
  <si>
    <t>Комплексная наладка системы охранно-пожарной сигнализации и СОУЭ, проведение испытаний, проведение опытной эксплуатации и сдача в промышленную эксплуатацию (ГТП2)**</t>
  </si>
  <si>
    <t>1.14.</t>
  </si>
  <si>
    <t>1.15.</t>
  </si>
  <si>
    <t>1.16.</t>
  </si>
  <si>
    <t>1.3.1.1.1</t>
  </si>
  <si>
    <t>1.3.1.1.2</t>
  </si>
  <si>
    <t>1.3.1.1.3</t>
  </si>
  <si>
    <t>1.3.1.1.4</t>
  </si>
  <si>
    <t>1.3.1.1.5</t>
  </si>
  <si>
    <t>1.3.1.1.6</t>
  </si>
  <si>
    <t>1.3.1.1.7</t>
  </si>
  <si>
    <t>1.3.1.1.8</t>
  </si>
  <si>
    <t>1.3.1.1.9</t>
  </si>
  <si>
    <t>1.3.1.1.10</t>
  </si>
  <si>
    <t>1.3.1.1.11</t>
  </si>
  <si>
    <t>1.3.1.2.1</t>
  </si>
  <si>
    <t>1.3.1.2.2</t>
  </si>
  <si>
    <t>1.3.1.2.3</t>
  </si>
  <si>
    <t>1.3.1.2.4</t>
  </si>
  <si>
    <t>1.3.1.2.5</t>
  </si>
  <si>
    <t>1.3.1.2.6</t>
  </si>
  <si>
    <t>1.3.1.2.7</t>
  </si>
  <si>
    <t>1.3.1.2.8</t>
  </si>
  <si>
    <t>1.3.2.1.1</t>
  </si>
  <si>
    <t>1.3.2.1.2</t>
  </si>
  <si>
    <t>1.3.2.1.3</t>
  </si>
  <si>
    <t>1.3.2.1.4</t>
  </si>
  <si>
    <t>1.3.2.1.5</t>
  </si>
  <si>
    <t>1.3.2.1.6</t>
  </si>
  <si>
    <t>1.3.2.1.7</t>
  </si>
  <si>
    <t>1.3.2.1.8</t>
  </si>
  <si>
    <t>1.3.2.1.9</t>
  </si>
  <si>
    <t>1.3.2.1.10</t>
  </si>
  <si>
    <t>1.3.2.1.11</t>
  </si>
  <si>
    <t>1.3.2.2.1</t>
  </si>
  <si>
    <t>1.3.2.2.2</t>
  </si>
  <si>
    <t>1.3.2.2.3</t>
  </si>
  <si>
    <t>1.3.2.2.4</t>
  </si>
  <si>
    <t>1.3.2.2.5</t>
  </si>
  <si>
    <t>1.3.2.2.6</t>
  </si>
  <si>
    <t>1.3.2.2.7</t>
  </si>
  <si>
    <t>1.3.2.2.8</t>
  </si>
  <si>
    <t>1.3.3.1.1</t>
  </si>
  <si>
    <t>1.3.3.1.2</t>
  </si>
  <si>
    <t>1.3.3.1.3</t>
  </si>
  <si>
    <t>1.3.3.1.4</t>
  </si>
  <si>
    <t>1.3.3.1.5</t>
  </si>
  <si>
    <t>1.3.3.1.6</t>
  </si>
  <si>
    <t>1.3.3.1.7</t>
  </si>
  <si>
    <t>1.3.3.1.8</t>
  </si>
  <si>
    <t>1.3.3.1.9</t>
  </si>
  <si>
    <t>1.3.3.1.10</t>
  </si>
  <si>
    <t>1.3.3.1.11</t>
  </si>
  <si>
    <t>1.3.3.2.1</t>
  </si>
  <si>
    <t>1.3.3.2.2</t>
  </si>
  <si>
    <t>1.3.3.2.3</t>
  </si>
  <si>
    <t>1.3.3.2.4</t>
  </si>
  <si>
    <t>1.3.3.2.5</t>
  </si>
  <si>
    <t>1.3.3.2.6</t>
  </si>
  <si>
    <t>1.3.3.2.7</t>
  </si>
  <si>
    <t>1.3.3.2.8</t>
  </si>
  <si>
    <t>Изготовление и поставка на площадку модуля управления ВЭС</t>
  </si>
  <si>
    <t>Изготовление и поставка на площадку ДГУ</t>
  </si>
  <si>
    <t>Испытание и наладка оборудования (локальная)</t>
  </si>
  <si>
    <t>№ Подэтапа Х.Х.Х/Х.Х.Х.Х/
Х.Х.Х.Х.Х</t>
  </si>
  <si>
    <t>Устройство кабельных линий под силовой кабель 35 кВ, 0.4 кВ, ВОЛС (устройство траншей, прокладка КЛ, обратная засыпка, монтаж концевых и соединительных муфт, подключение и испытания), в т.ч.:</t>
  </si>
  <si>
    <t xml:space="preserve">Монтаж концевых муфт, подключение и испытание КЛ 35 кВ, в т.ч.: </t>
  </si>
  <si>
    <t xml:space="preserve">Монтаж концевых муфт, подключение и испытание КЛ 0,4 кВ, в т.ч.: </t>
  </si>
  <si>
    <t>Подключение и испытание кабелей на участке от контейнера ДЭС до РУНН 0,4 кВ</t>
  </si>
  <si>
    <t xml:space="preserve">Подключение и испытание ВОЛС, в т.ч.: </t>
  </si>
  <si>
    <t>Изготовление, монтаж и пусконаладка, испытания смонтированного ЭТО модуля управления ВЭС (в составе РП-35 кВ, МЩУ, АСУ), ДГУ, создание сетей связи, СОТИАССО, АИИСКУЭ, АСУ ВЭУ, видеонаблюдения, СКУД и ГГС, отпугивания птиц, ОПС и СОУЭ, РАС, СГЭ, в т.ч.:</t>
  </si>
  <si>
    <t xml:space="preserve">Устройство монтажных площадок, площадок складирования ветровых электрических установок и  ж/б площадок под кран для монтажа ВЭУ №№ 1-19, в т.ч.: </t>
  </si>
  <si>
    <t xml:space="preserve">Устройство внутриплощадочных дорог между ВЭУ №№1-19, в т.ч.: </t>
  </si>
  <si>
    <t>АД-1</t>
  </si>
  <si>
    <t>АД-2</t>
  </si>
  <si>
    <t>АД-3</t>
  </si>
  <si>
    <t>АД-4</t>
  </si>
  <si>
    <t>АД-5</t>
  </si>
  <si>
    <t>АД-6</t>
  </si>
  <si>
    <t>АД-7</t>
  </si>
  <si>
    <t xml:space="preserve">Устройство разворотных зон, в т.ч.: </t>
  </si>
  <si>
    <t>1.4.3</t>
  </si>
  <si>
    <t>1.4.4</t>
  </si>
  <si>
    <t>1.4.5</t>
  </si>
  <si>
    <t>1.4.6</t>
  </si>
  <si>
    <t>1.4.7</t>
  </si>
  <si>
    <t>1.5.3</t>
  </si>
  <si>
    <t>1.5.4</t>
  </si>
  <si>
    <t>1.5.5</t>
  </si>
  <si>
    <t xml:space="preserve">Устройство площадок для стоянки грузового автотранспорта, в т.ч.: </t>
  </si>
  <si>
    <t>1.7.3</t>
  </si>
  <si>
    <t>1.7.4</t>
  </si>
  <si>
    <t>1.7.5</t>
  </si>
  <si>
    <t>1.1.2</t>
  </si>
  <si>
    <t xml:space="preserve">Демонтаж площадок для стоянки грузового автотранспорта, в т.ч.: </t>
  </si>
  <si>
    <t xml:space="preserve">Демонтаж разворотных зон, в т.ч.: </t>
  </si>
  <si>
    <t>1.9.1.1</t>
  </si>
  <si>
    <t>1.9.1.2</t>
  </si>
  <si>
    <t xml:space="preserve">Техническая рекультивация земельных участков примыкания, внутриплощадочных дорог, разворотных зон, площадок для стоянки грузового автотранспорта и участков территории ВЭУ №№ 1-19, МУ ВЭС в т.ч.: </t>
  </si>
  <si>
    <t>МУ ВЭС</t>
  </si>
  <si>
    <t>Техническая рекультивация земельного участка МУ ВЭС</t>
  </si>
  <si>
    <t>Участок от ВЭУ№9 до ВЭУ№10</t>
  </si>
  <si>
    <t>Участок от ВЭУ№10 до ВЭУ№11</t>
  </si>
  <si>
    <t>Участок от ВЭУ№12 до ВЭУ№13</t>
  </si>
  <si>
    <t>Участок от ВЭУ№5 до ВЭУ№6</t>
  </si>
  <si>
    <t>Участок от ВЭУ№6 до ВЭУ№7</t>
  </si>
  <si>
    <t>Участок от ВЭУ№7 до ВЭУ№8</t>
  </si>
  <si>
    <t>Участок от ВЭУ№14 до ВЭУ№15</t>
  </si>
  <si>
    <t>1.11.1.1</t>
  </si>
  <si>
    <t>1.11.1.1.1</t>
  </si>
  <si>
    <t>1.11.1.1.2</t>
  </si>
  <si>
    <t>1.11.1.1.3</t>
  </si>
  <si>
    <t>1.11.1.1.4</t>
  </si>
  <si>
    <t>1.11.1.1.5</t>
  </si>
  <si>
    <t>1.11.1.1.6</t>
  </si>
  <si>
    <t>1.11.1.1.7</t>
  </si>
  <si>
    <t>1.11.1.1.8</t>
  </si>
  <si>
    <t>1.11.1.1.9</t>
  </si>
  <si>
    <t>1.11.1.1.10</t>
  </si>
  <si>
    <t>1.11.1.1.11</t>
  </si>
  <si>
    <t>1.11.1.2</t>
  </si>
  <si>
    <t>1.11.1.2.1</t>
  </si>
  <si>
    <t>1.11.1.2.2</t>
  </si>
  <si>
    <t>1.11.1.2.3</t>
  </si>
  <si>
    <t>1.11.1.2.4</t>
  </si>
  <si>
    <t>1.11.1.2.5</t>
  </si>
  <si>
    <t>1.11.1.2.6</t>
  </si>
  <si>
    <t>1.11.1.2.7</t>
  </si>
  <si>
    <t>1.11.1.2.8</t>
  </si>
  <si>
    <t>1.11.1.2.9</t>
  </si>
  <si>
    <t>1.11.2.1</t>
  </si>
  <si>
    <t>1.11.2.1.1</t>
  </si>
  <si>
    <t>1.11.2.1.2</t>
  </si>
  <si>
    <t>1.11.2.1.3</t>
  </si>
  <si>
    <t>1.11.2.1.4</t>
  </si>
  <si>
    <t>1.11.2.1.5</t>
  </si>
  <si>
    <t>1.11.2.1.6</t>
  </si>
  <si>
    <t>1.11.2.1.7</t>
  </si>
  <si>
    <t>1.11.2.1.8</t>
  </si>
  <si>
    <t>1.11.2.1.9</t>
  </si>
  <si>
    <t>1.11.2.1.10</t>
  </si>
  <si>
    <t>1.11.2.1.11</t>
  </si>
  <si>
    <t>1.11.2.2</t>
  </si>
  <si>
    <t>1.11.2.2.1</t>
  </si>
  <si>
    <t>1.11.2.2.2</t>
  </si>
  <si>
    <t>1.11.2.2.3</t>
  </si>
  <si>
    <t>1.11.2.2.4</t>
  </si>
  <si>
    <t>1.11.2.2.5</t>
  </si>
  <si>
    <t>1.11.2.2.6</t>
  </si>
  <si>
    <t>1.11.2.2.7</t>
  </si>
  <si>
    <t>1.11.2.2.8</t>
  </si>
  <si>
    <t>1.11.2.2.9</t>
  </si>
  <si>
    <t>1.11.3</t>
  </si>
  <si>
    <t>1.11.3.1</t>
  </si>
  <si>
    <t>1.11.4</t>
  </si>
  <si>
    <t>1.11.4.1</t>
  </si>
  <si>
    <t>1.11.4.1.1</t>
  </si>
  <si>
    <t>1.11.4.1.2</t>
  </si>
  <si>
    <t>1.11.4.1.3</t>
  </si>
  <si>
    <t>1.11.4.1.4</t>
  </si>
  <si>
    <t>1.11.4.1.5</t>
  </si>
  <si>
    <t>1.11.4.1.6</t>
  </si>
  <si>
    <t>1.11.4.1.7</t>
  </si>
  <si>
    <t>1.11.4.1.8</t>
  </si>
  <si>
    <t>1.11.4.1.9</t>
  </si>
  <si>
    <t>Участок от ВЭУ№2 до ВЭУ№4</t>
  </si>
  <si>
    <t>1.11.4.2</t>
  </si>
  <si>
    <t>1.11.4.2.1</t>
  </si>
  <si>
    <t>1.11.4.2.2</t>
  </si>
  <si>
    <t>1.11.4.2.3</t>
  </si>
  <si>
    <t>1.11.4.2.4</t>
  </si>
  <si>
    <t>1.11.4.2.5</t>
  </si>
  <si>
    <t>1.11.4.2.6</t>
  </si>
  <si>
    <t>1.11.4.2.7</t>
  </si>
  <si>
    <t>1.11.4.2.8</t>
  </si>
  <si>
    <t>1.11.4.2.9</t>
  </si>
  <si>
    <t>1.11.4.2.10</t>
  </si>
  <si>
    <t>1.11.4.3</t>
  </si>
  <si>
    <t>1.11.4.3.1</t>
  </si>
  <si>
    <t>1.11.4.4</t>
  </si>
  <si>
    <t>1.11.4.4.1</t>
  </si>
  <si>
    <t>1.11.5</t>
  </si>
  <si>
    <t>1.11.5.1</t>
  </si>
  <si>
    <t>1.11.5.1.1</t>
  </si>
  <si>
    <t>1.11.5.1.2</t>
  </si>
  <si>
    <t>1.11.5.1.3</t>
  </si>
  <si>
    <t>1.11.5.1.4</t>
  </si>
  <si>
    <t>1.11.5.1.5</t>
  </si>
  <si>
    <t>1.11.5.1.6</t>
  </si>
  <si>
    <t>1.11.5.1.7</t>
  </si>
  <si>
    <t>1.11.5.1.8</t>
  </si>
  <si>
    <t>1.11.5.1.9</t>
  </si>
  <si>
    <t>1.11.5.1.10</t>
  </si>
  <si>
    <t>1.11.5.1.11</t>
  </si>
  <si>
    <t>1.11.5.2</t>
  </si>
  <si>
    <t>1.11.5.2.1</t>
  </si>
  <si>
    <t>1.11.5.2.2</t>
  </si>
  <si>
    <t>1.11.5.2.3</t>
  </si>
  <si>
    <t>1.11.5.2.4</t>
  </si>
  <si>
    <t>1.11.5.2.5</t>
  </si>
  <si>
    <t>1.11.5.2.6</t>
  </si>
  <si>
    <t>1.11.5.2.7</t>
  </si>
  <si>
    <t>1.11.5.2.8</t>
  </si>
  <si>
    <t>1.11.6</t>
  </si>
  <si>
    <t>1.11.6.1</t>
  </si>
  <si>
    <t>1.11.6.1.1</t>
  </si>
  <si>
    <t>1.11.6.1.2</t>
  </si>
  <si>
    <t>1.11.6.2</t>
  </si>
  <si>
    <t>1.11.6.2.1</t>
  </si>
  <si>
    <t>1.11.7</t>
  </si>
  <si>
    <t>1.11.7.1</t>
  </si>
  <si>
    <t>1.11.8</t>
  </si>
  <si>
    <t>1.11.8.1</t>
  </si>
  <si>
    <t>1.11.8.1.1</t>
  </si>
  <si>
    <t>1.11.8.1.2</t>
  </si>
  <si>
    <t>1.11.8.1.3</t>
  </si>
  <si>
    <t>1.11.8.1.4</t>
  </si>
  <si>
    <t>1.11.8.2</t>
  </si>
  <si>
    <t>1.11.8.2.1</t>
  </si>
  <si>
    <t>1.11.8.2.2</t>
  </si>
  <si>
    <t>1.11.8.2.3</t>
  </si>
  <si>
    <t>1.11.8.2.4</t>
  </si>
  <si>
    <t>1.11.8.2.5</t>
  </si>
  <si>
    <t>повторное проведение полного комплекса испытаний (в случае отрицательного результата при проведении первоначальных испытаний свай, до достижения положительного результата) на основании откорректированной проектной документации.</t>
  </si>
  <si>
    <t>1.9.1.3</t>
  </si>
  <si>
    <t>1.9.1.4</t>
  </si>
  <si>
    <t>Участок от РУНН 0,4 кВ до контейнера ДЭС, ЩСН</t>
  </si>
  <si>
    <t>1.11.3.2</t>
  </si>
  <si>
    <t>Подключение и испытание кабелей на участке от РУНН 0,4 кВ до контейнера ДЭС, ЩСН</t>
  </si>
  <si>
    <t>1.11.7.2</t>
  </si>
  <si>
    <t>1.12</t>
  </si>
  <si>
    <t>1.12.1</t>
  </si>
  <si>
    <t>1.12.1.1</t>
  </si>
  <si>
    <t>1.12.2</t>
  </si>
  <si>
    <t>1.12.2.1</t>
  </si>
  <si>
    <t>1.12.3</t>
  </si>
  <si>
    <t>1.12.3.1</t>
  </si>
  <si>
    <t>1.12.4</t>
  </si>
  <si>
    <t>1.12.4.1</t>
  </si>
  <si>
    <t>1.12.5</t>
  </si>
  <si>
    <t>Монтаж оборудования системы видеонаблюдения на ВЭУ№16, включая прокладку и подключение кабелей</t>
  </si>
  <si>
    <t>Монтаж оборудования системы видеонаблюдения на ВЭУ№17, включая прокладку и подключение кабелей</t>
  </si>
  <si>
    <t>Монтаж оборудования системы видеонаблюдения на ВЭУ№18, включая прокладку и подключение кабелей</t>
  </si>
  <si>
    <t>Монтаж оборудования системы видеонаблюдения на ВЭУ№19, включая прокладку и подключение кабелей</t>
  </si>
  <si>
    <t>1.12.8.1</t>
  </si>
  <si>
    <t>1.12.8.2</t>
  </si>
  <si>
    <t>1.12.8.3</t>
  </si>
  <si>
    <t>1.12.8</t>
  </si>
  <si>
    <t>Монтаж оборудования системы отпугивания птиц на ВЭУ№16, включая прокладку и подключение кабелей</t>
  </si>
  <si>
    <t>Прокладка и подключение кабелей в ЦУ ВЭС</t>
  </si>
  <si>
    <t>1.12.12</t>
  </si>
  <si>
    <t>1.12.11</t>
  </si>
  <si>
    <t>1.13.</t>
  </si>
  <si>
    <t>1.11.6.2.3</t>
  </si>
  <si>
    <t>1.11.6.2.2</t>
  </si>
  <si>
    <t>1.12.5.1</t>
  </si>
  <si>
    <t>1.12.5.2</t>
  </si>
  <si>
    <t>1.12.5.3</t>
  </si>
  <si>
    <t>1.12.5.2.12</t>
  </si>
  <si>
    <t>1.12.5.3.1</t>
  </si>
  <si>
    <t>1.12.5.3.2</t>
  </si>
  <si>
    <t>1.12.6</t>
  </si>
  <si>
    <t>1.12.6.1</t>
  </si>
  <si>
    <t>1.12.6.2</t>
  </si>
  <si>
    <t>1.12.6.3</t>
  </si>
  <si>
    <t>1.12.7</t>
  </si>
  <si>
    <t>1.12.7.1</t>
  </si>
  <si>
    <t>1.12.7.2</t>
  </si>
  <si>
    <t>1.12.7.3</t>
  </si>
  <si>
    <t>1.12.7.3.2</t>
  </si>
  <si>
    <t>1.12.9</t>
  </si>
  <si>
    <t>1.12.9.1</t>
  </si>
  <si>
    <t>1.12.9.2</t>
  </si>
  <si>
    <t>1.12.10</t>
  </si>
  <si>
    <t>1.12.10.1</t>
  </si>
  <si>
    <t>1.12.10.2</t>
  </si>
  <si>
    <t>1.12.10.3</t>
  </si>
  <si>
    <t>1.12.10.2.1</t>
  </si>
  <si>
    <t>1.12.11.1</t>
  </si>
  <si>
    <t>1.12.12.1</t>
  </si>
  <si>
    <t>1.16.2</t>
  </si>
  <si>
    <t xml:space="preserve">Приложение № 3.1
к техническому заданию на выполнение полного комплекса строительно-монтажных, электромонтажных и пусконаладочных работ, работ по рекультивации земель, включая обеспечение оборудованием и материалами в рамках строительства объектов: "Гражданская ВЭС". </t>
  </si>
  <si>
    <t>График выполнения работ по Объекту "Гражданская ВЭС"</t>
  </si>
  <si>
    <t>Устройство примыкания к автомобильной дороге общего пользования регионального или межмуниципального Самарской области "Самара  - Пугачев - Энгельс - Волгоград" км 71+503 (существующий съезд справа) (далее Примыкание №1)</t>
  </si>
  <si>
    <t>Устройство примыкания к автомобильной дороге общего пользования регионального или межмуниципального Самарской области "Самара  -  Волгоград" - Криволучье - Ивановка км 2+480 (слева) (далее Примыкание №2)</t>
  </si>
  <si>
    <t>1.3.1.2.9</t>
  </si>
  <si>
    <t>Устройство фундамента ВЭУ №20, в т.ч:</t>
  </si>
  <si>
    <t>Устройство фундамента ВЭУ №21, в т.ч:</t>
  </si>
  <si>
    <t>Устройство фундамента ВЭУ №22, в т.ч:</t>
  </si>
  <si>
    <t>1.3.1.2.10</t>
  </si>
  <si>
    <t>1.3.1.2.11</t>
  </si>
  <si>
    <t>Выполнение комплекса работ по устройству буронабивных свай и контрольному статическому испытанию свай (вдавливающей и выдергивающей нагрузками). Для ветровых электрических установок (далее – ВЭУ) №№ 1-22, в т.ч.:</t>
  </si>
  <si>
    <t xml:space="preserve">Устройство фундаментов, монтажных площадок и площадок складирования, ж/б площадок под кран для ВЭУ №№ 1-22, в т.ч.: </t>
  </si>
  <si>
    <t>Устройство фундаментов ветровых электрических установок (далее – ВЭУ) №№ 1-22, в т.ч:</t>
  </si>
  <si>
    <t>Устройство монтажной площадки, площадки складирования и ж/б площадок под кран ВЭУ №20</t>
  </si>
  <si>
    <t>Устройство монтажной площадки, площадки складирования и ж/б площадок под кран ВЭУ №21</t>
  </si>
  <si>
    <t>Устройство монтажной площадки, площадки складирования и ж/б площадок под кран ВЭУ №22</t>
  </si>
  <si>
    <t>1.3.2.2.9</t>
  </si>
  <si>
    <t>1.3.2.2.10</t>
  </si>
  <si>
    <t>1.3.2.2.11</t>
  </si>
  <si>
    <t>Демонтаж ж/б площадок под кран для монтажа ВЭУ №№ 1-22, в т.ч:</t>
  </si>
  <si>
    <t>Демонтаж площадки под кран ВЭУ №20</t>
  </si>
  <si>
    <t>Демонтаж площадки под кран ВЭУ №21</t>
  </si>
  <si>
    <t>Демонтаж площадки под кран ВЭУ №22</t>
  </si>
  <si>
    <t>1.3.3.2.9</t>
  </si>
  <si>
    <t>1.3.3.2.10</t>
  </si>
  <si>
    <t>1.3.3.2.11</t>
  </si>
  <si>
    <t>1.4.8</t>
  </si>
  <si>
    <t>1.4.9</t>
  </si>
  <si>
    <t>1.4.10</t>
  </si>
  <si>
    <t>АД-8</t>
  </si>
  <si>
    <t>АД-9</t>
  </si>
  <si>
    <t>АД-10</t>
  </si>
  <si>
    <t>1.5.6</t>
  </si>
  <si>
    <t>1.5.7</t>
  </si>
  <si>
    <t>Разворотная зона АД-3 ВЭУ1</t>
  </si>
  <si>
    <t>Разворотная зона АД-3 ВЭУ3</t>
  </si>
  <si>
    <t>Разворотная зона АД4 ВЭУ9</t>
  </si>
  <si>
    <t>Разворотная зона АД5 ВЭУ12</t>
  </si>
  <si>
    <t>Разворотная зона АД6 ВЭУ13</t>
  </si>
  <si>
    <t>Разворотная зона АД7 ВЭУ16</t>
  </si>
  <si>
    <t>Разворотная зона АД8 ВЭУ19</t>
  </si>
  <si>
    <r>
      <t xml:space="preserve">Площадка для стоянки грузового автотранспорта на </t>
    </r>
    <r>
      <rPr>
        <sz val="10"/>
        <rFont val="Arial"/>
        <family val="2"/>
        <charset val="204"/>
      </rPr>
      <t>АД-1</t>
    </r>
  </si>
  <si>
    <t>Разворотная зона АД-4 ВЭУ9</t>
  </si>
  <si>
    <t>Разворотная зона АД-5 ВЭУ12</t>
  </si>
  <si>
    <t>Разворотная зона АД-6 ВЭУ13</t>
  </si>
  <si>
    <t>Разворотная зона АД-7 ВЭУ16</t>
  </si>
  <si>
    <t>Разворотная зона АД-8 ВЭУ19</t>
  </si>
  <si>
    <t>1.7.6</t>
  </si>
  <si>
    <t>1.7.7</t>
  </si>
  <si>
    <t>Техническая рекультивация земельного участка ЦУ ВЭС</t>
  </si>
  <si>
    <t>Техническая рекультивация земельных участков внутриплощадочных дорог, трассы АД-1, АД-2, АД-3, АД-4, АД-5, АД-6, АД-7, АД-8, АД-9, АД-10</t>
  </si>
  <si>
    <t>Техническая рекультивация земельных участков разворотных зон АД-3 ВЭУ1, АД-3 ВЭУ3, АД-4 ВЭУ9, АД-5 ВЭУ12, АД-6 ВЭУ13, АД-7 ВЭУ16, АД-8 ВЭУ19</t>
  </si>
  <si>
    <t>Техническая рекультивация земельных участков площадки для стоянки грузового автотранспорта на АД-1</t>
  </si>
  <si>
    <t>Техническая рекультивация земельных участков Примыкания №1</t>
  </si>
  <si>
    <t>Техническая рекультивация земельных участков Примыкания №2</t>
  </si>
  <si>
    <t>Техническая рекультивация земельных участков территории ВЭУ №№ 1-11</t>
  </si>
  <si>
    <t>Техническая рекультивация земельных участков территории ВЭУ №№ 12-22</t>
  </si>
  <si>
    <t xml:space="preserve">Измерения величин осадок фундаментов проводятся в 3 (три) цикла наблюдений:
Цикл №1 - до нагрузки;
Цикл №2 – после монтажа оборудования ВЭУ;
Цикл №3 - при передаче объекта в эксплуатацию.
Один цикл включает 22 фундамента.
При обнаружении не стабильности фундаментов ВЭУ число циклов наблюдений по ним должно быть увеличено. Подрядчик самостоятельно определяет временной промежуток для проведения циклов наблюдений по каждому фундаменту, в зависимости от строительной готовности каждого фундамента, монтажа оборудования на фундамент и готовности к передаче объекта в эксплуатацию. 
После завершения каждого цикла наблюдений по 19 фундаментам Подрядчик обязан предоставить Рабочие материалы. 
Рабочие материалы должны содержать:
 -каталог отметок осадочных марок;
 -графические материалы, характеризующие вид и динамику происходящих осадок и деформаций;
 -анализ устойчивости ВЭУ.
 -Рекомендации
По завершению всех циклов наблюдений Подрядчик предоставляет технический отчет.                                                                                                             </t>
  </si>
  <si>
    <t>Участок от ВЭУ№4 до ВЭУ№5</t>
  </si>
  <si>
    <t>Участок от ВЭУ№8 до РП-35 кВ СШ МУ Гражданская ВЭС</t>
  </si>
  <si>
    <t>Участок от ВЭУ№11 до РП-35 кВ СШ МУ Гражданская ВЭС</t>
  </si>
  <si>
    <t>Участок от ВЭУ№13 до ВЭУ№14</t>
  </si>
  <si>
    <t>Участок от ВЭУ№15 до ВЭУ№16</t>
  </si>
  <si>
    <t>Участок от ВЭУ№16 до РП-35 кВ СШ МУ Гражданская ВЭС</t>
  </si>
  <si>
    <t>Участок от ВЭУ№18 до ВЭУ№19</t>
  </si>
  <si>
    <t>Участок от ВЭУ№19 до ВЭУ№20</t>
  </si>
  <si>
    <t>Участок от ВЭУ№20 до ВЭУ№21</t>
  </si>
  <si>
    <t>Участок от ВЭУ№21 до ВЭУ№22</t>
  </si>
  <si>
    <t>Участок от РП-35 кВ СШ МУ Гражданская ВЭС до РУ 35 кВ РУ 220 кВ Гражданской ВЭС</t>
  </si>
  <si>
    <t>1.11.1.2.10</t>
  </si>
  <si>
    <t>1.11.1.2.11</t>
  </si>
  <si>
    <t>1.11.2.2.10</t>
  </si>
  <si>
    <t>1.11.2.2.11</t>
  </si>
  <si>
    <t>Участок от ДЭС до ЦУ ВЭС</t>
  </si>
  <si>
    <t>1.11.3.3</t>
  </si>
  <si>
    <t xml:space="preserve">Участок от МУ Гражданской ВЭС до ВЭУ№7 </t>
  </si>
  <si>
    <t>Участок от ВЭУ№7 до ВЭУ№5</t>
  </si>
  <si>
    <t>Участок от ВЭУ№5 до ВЭУ№1</t>
  </si>
  <si>
    <t>Участок от ВЭУ№4 до ВЭУ№3</t>
  </si>
  <si>
    <t>Участок от ВЭУ№3 до ВЭУ№6</t>
  </si>
  <si>
    <t>Участок от ВЭУ№8 до МУ Гражданской ВЭС</t>
  </si>
  <si>
    <t>Участок от МУ Гражданской ВЭС до ВЭУ№22</t>
  </si>
  <si>
    <t>Участок от ВЭУ№22 до ВЭУ№20</t>
  </si>
  <si>
    <t>Участок от МУ Гражданской ВЭС до ВЭУ№21</t>
  </si>
  <si>
    <t>Участок от ВЭУ№21 до ВЭУ№19</t>
  </si>
  <si>
    <t>Участок от ВЭУ№20 до ВЭУ№18</t>
  </si>
  <si>
    <t>Участок от ВЭУ№19 до ВЭУ№17</t>
  </si>
  <si>
    <t>Участок от ВЭУ№18до ВЭУ№17</t>
  </si>
  <si>
    <t>Участок от МУ Гражданской ВЭС до ВЭУ№16</t>
  </si>
  <si>
    <t>Участок от ВЭУ№16 до ВЭУ№14</t>
  </si>
  <si>
    <t>Участок от МУ Гражданской ВЭС до ВЭУ№15</t>
  </si>
  <si>
    <t>Участок от ВЭУ№15 до  ВЭУ№13</t>
  </si>
  <si>
    <t>Участок от ВЭУ№14 до  ВЭУ№12</t>
  </si>
  <si>
    <t>Участок от ВЭУ№12 до  ВЭУ№13</t>
  </si>
  <si>
    <t>1.11.4.2.11</t>
  </si>
  <si>
    <t>1.11.4.2.12</t>
  </si>
  <si>
    <t>1.11.4.2.13</t>
  </si>
  <si>
    <t>Участок от МУ Гражданской ВЭС до РУ 220 кВ Гражданской ВЭС</t>
  </si>
  <si>
    <t>Участок от МУ Гражданской ВЭС до ЦУ ВЭС</t>
  </si>
  <si>
    <t>1.11.5.2.9</t>
  </si>
  <si>
    <t>1.11.5.2.10</t>
  </si>
  <si>
    <t>1.11.5.2.11</t>
  </si>
  <si>
    <t>Подключение и испытание кабелей на участке от ВЭУ №1 - 2 - 3 - 4 - 5 - 6 - 7 - 8 - РП-35 кВ СШ МУ Гражданская ВЭС</t>
  </si>
  <si>
    <t>Подключение и испытание кабелей на участке от ВЭУ №9 - 10 - 11 - РП-35 кВ СШ МУ Гражданская ВЭС</t>
  </si>
  <si>
    <t>Подключение и испытание кабелей на участке от ВЭУ №12 - 13 - 14 - 15 - 16 - РП-35 кВ СШ МУ Гражданская ВЭС</t>
  </si>
  <si>
    <t>Подключение и испытание кабелей на участке от ВЭУ №17 - 18 - 19 - 20 - 21 - 22 - РП-35 кВ СШ МУ Гражданская ВЭС</t>
  </si>
  <si>
    <t>Подключение и испытание кабелей на участке от РП-35 кВ СШ МУ Гражданская ВЭС до РУ 35 кВ РУ 220 кВ Гражданской ВЭС</t>
  </si>
  <si>
    <t>1.11.7.3</t>
  </si>
  <si>
    <t>Подключение и испытание кабелей на участке от ДЭС до ЦУ ВЭС</t>
  </si>
  <si>
    <t xml:space="preserve">Подключение и испытание кабелей на участке от МУ Гражданская ВЭС - ВЭУ №11 </t>
  </si>
  <si>
    <t xml:space="preserve">Подключение и испытание кабелей на участке от ВЭУ №11 - 9 - 10  </t>
  </si>
  <si>
    <t>Подключение и испытание кабелей на участке от ВЭУ №10 - МУ Гражданская ВЭС</t>
  </si>
  <si>
    <t>Подключение и испытание кабелей на участке от МУ Гражданская ВЭС - ВЭУ №7 - 5 - 1 - 2 - 4 - 3 - 6 - 8 -  МУ Гражданская ВЭС</t>
  </si>
  <si>
    <t>Подключение и испытание кабелей на участке от МУ Гражданская ВЭС - ВЭУ №22 - 20 - 21</t>
  </si>
  <si>
    <t>Подключение и испытание кабелей на участке от ВЭУ №21 - МУ Гражданская ВЭС</t>
  </si>
  <si>
    <t>Подключение и испытание кабелей на участке от ВЭУ №21 - 19 - 20 - 18 - 17 - 19</t>
  </si>
  <si>
    <t>Подключение и испытание кабелей на участке от МУ Гражданская ВЭС - ВЭУ №16 - 14</t>
  </si>
  <si>
    <t>Подключение и испытание кабелей на участке от МУ Гражданская ВЭС - ВЭУ №15 - 13 - 12 - 14</t>
  </si>
  <si>
    <t>Изготовление и поставка на площадку модуля ЦУ ВЭС</t>
  </si>
  <si>
    <t>Монтаж ДГУ ЦУ ВЭС, в т.ч.:</t>
  </si>
  <si>
    <t>1.12.5.2.2</t>
  </si>
  <si>
    <t>1.12.5.2.3</t>
  </si>
  <si>
    <t>1.12.5.2.4</t>
  </si>
  <si>
    <t>1.12.5.2.5</t>
  </si>
  <si>
    <t>1.12.5.2.6</t>
  </si>
  <si>
    <t>1.12.5.2.7</t>
  </si>
  <si>
    <t>1.12.5.2.8</t>
  </si>
  <si>
    <t>1.12.5.2.9</t>
  </si>
  <si>
    <t>1.12.5.2.10</t>
  </si>
  <si>
    <t>1.12.5.2.11</t>
  </si>
  <si>
    <t>1.12.5.2.13</t>
  </si>
  <si>
    <t xml:space="preserve">Монтаж и локальная наладка оборудования сетей связи на ВЭУ№20, включая прокладку и подключение кабелей </t>
  </si>
  <si>
    <t xml:space="preserve">Монтаж и локальная наладка оборудования сетей связи на ВЭУ№21, включая прокладку и подключение кабелей </t>
  </si>
  <si>
    <t xml:space="preserve">Монтаж и локальная наладка оборудования сетей связи на ВЭУ№22, включая прокладку и подключение кабелей </t>
  </si>
  <si>
    <t>1.12.5.3.3</t>
  </si>
  <si>
    <t>1.12.5.3.4</t>
  </si>
  <si>
    <t>1.12.5.3.5</t>
  </si>
  <si>
    <t>1.12.5.3.6</t>
  </si>
  <si>
    <t>1.12.5.3.7</t>
  </si>
  <si>
    <t>1.12.5.3.8</t>
  </si>
  <si>
    <t>1.12.5.3.9</t>
  </si>
  <si>
    <t>1.12.5.3.10</t>
  </si>
  <si>
    <t>1.12.5.3.11</t>
  </si>
  <si>
    <t>1.12.5.3.12</t>
  </si>
  <si>
    <t>1.12.7.2.1</t>
  </si>
  <si>
    <t>1.12.7.2.2</t>
  </si>
  <si>
    <t>Монтаж оборудования системы видеонаблюдения на ВЭУ№1, включая прокладку и подключение кабелей</t>
  </si>
  <si>
    <t>Монтаж оборудования системы видеонаблюдения на ВЭУ№11, включая прокладку и подключение кабелей</t>
  </si>
  <si>
    <t>Монтаж оборудования системы видеонаблюдения на ВЭУ№12, включая прокладку и подключение кабелей</t>
  </si>
  <si>
    <t>Монтаж оборудования системы видеонаблюдения на ВЭУ№13, включая прокладку и подключение кабелей</t>
  </si>
  <si>
    <t>Монтаж оборудования системы видеонаблюдения на ВЭУ№14, включая прокладку и подключение кабелей</t>
  </si>
  <si>
    <t>Монтаж оборудования системы видеонаблюдения на ВЭУ№15, включая прокладку и подключение кабелей</t>
  </si>
  <si>
    <t>Монтаж оборудования системы видеонаблюдения на ВЭУ№20 включая прокладку и подключение кабелей</t>
  </si>
  <si>
    <t>Монтаж оборудования системы видеонаблюдения на ВЭУ№21 включая прокладку и подключение кабелей</t>
  </si>
  <si>
    <t>Монтаж оборудования системы видеонаблюдения на ВЭУ№22 включая прокладку и подключение кабелей</t>
  </si>
  <si>
    <t>1.12.9.3</t>
  </si>
  <si>
    <t>1.12.9.3.1</t>
  </si>
  <si>
    <t>1.12.9.3.2</t>
  </si>
  <si>
    <t>1.12.9.3.3</t>
  </si>
  <si>
    <t>1.12.9.3.4</t>
  </si>
  <si>
    <t>1.12.9.3.5</t>
  </si>
  <si>
    <t>1.12.9.3.6</t>
  </si>
  <si>
    <t>1.12.9.3.7</t>
  </si>
  <si>
    <t>1.12.9.3.8</t>
  </si>
  <si>
    <t>1.12.9.3.9</t>
  </si>
  <si>
    <t>1.12.9.3.10</t>
  </si>
  <si>
    <t>1.12.9.3.11</t>
  </si>
  <si>
    <t>1.12.9.3.12</t>
  </si>
  <si>
    <t>1.12.10.2.2</t>
  </si>
  <si>
    <t>1.12.10.2.3</t>
  </si>
  <si>
    <t>1.12.10.2.4</t>
  </si>
  <si>
    <t>1.12.10.2.5</t>
  </si>
  <si>
    <t>1.12.10.2.6</t>
  </si>
  <si>
    <t>1.12.10.2.7</t>
  </si>
  <si>
    <t>1.12.10.2.8</t>
  </si>
  <si>
    <t>1.12.10.2.9</t>
  </si>
  <si>
    <t>1.12.10.2.10</t>
  </si>
  <si>
    <t>1.12.10.2.11</t>
  </si>
  <si>
    <t>1.12.10.2.12</t>
  </si>
  <si>
    <t>Монтаж оборудования системы СКУД и ГГС на ВЭУ№20, включая прокладку и подключение кабелей</t>
  </si>
  <si>
    <t>Монтаж оборудования системы СКУД и ГГС на ВЭУ№21, включая прокладку и подключение кабелей</t>
  </si>
  <si>
    <t>Монтаж оборудования системы СКУД и ГГС на ВЭУ№22, включая прокладку и подключение кабелей</t>
  </si>
  <si>
    <t>1.12.11.1.1</t>
  </si>
  <si>
    <t>Монтаж оборудования системы отпугивания птиц на ВЭУ№7 включая прокладку и подключение кабелей</t>
  </si>
  <si>
    <t>Монтаж оборудования системы отпугивания птиц на ВЭУ№11, включая прокладку и подключение кабелей</t>
  </si>
  <si>
    <t>1.12.11.1.2</t>
  </si>
  <si>
    <t>1.12.11.1.3</t>
  </si>
  <si>
    <t>1.12.11.1.4</t>
  </si>
  <si>
    <t>1.12.11.1.5</t>
  </si>
  <si>
    <t>1.12.11.1.6</t>
  </si>
  <si>
    <t>1.12.11.1.7</t>
  </si>
  <si>
    <t>1.12.11.1.8</t>
  </si>
  <si>
    <t>1.12.11.1.9</t>
  </si>
  <si>
    <t>1.12.11.1.10</t>
  </si>
  <si>
    <t>1.12.11.1.11</t>
  </si>
  <si>
    <t>1.12.11.1.12</t>
  </si>
  <si>
    <t>Монтаж оборудования системы отпугивания птиц на ВЭУ№20, включая прокладку и подключение кабелей</t>
  </si>
  <si>
    <t>Монтаж оборудования системы отпугивания птиц на ВЭУ№21, включая прокладку и подключение кабелей</t>
  </si>
  <si>
    <t>Монтаж оборудования системы отпугивания птиц на ВЭУ№22, включая прокладку и подключение кабелей</t>
  </si>
  <si>
    <t>1.12.11.2</t>
  </si>
  <si>
    <t>1.12.1.2.1</t>
  </si>
  <si>
    <t>1.12.1.2.2</t>
  </si>
  <si>
    <t>1.12.1.2.3</t>
  </si>
  <si>
    <t>1.12.1.2.4</t>
  </si>
  <si>
    <t>1.12.1.2.5</t>
  </si>
  <si>
    <t>1.12.1.2.6</t>
  </si>
  <si>
    <t>1.12.1.2.7</t>
  </si>
  <si>
    <t>1.12.1.2.8</t>
  </si>
  <si>
    <t>1.12.1.2.9</t>
  </si>
  <si>
    <t>1.12.1.2.10</t>
  </si>
  <si>
    <t>1.12.1.2.11</t>
  </si>
  <si>
    <t>1.12.1.2.12</t>
  </si>
  <si>
    <t>1.12.12.2</t>
  </si>
  <si>
    <t>1.12.12.3</t>
  </si>
  <si>
    <t>1.12.12.3.1</t>
  </si>
  <si>
    <t>Монтаж оборудования системы охранно-пожарной сигнализации и СОУЭ на ВЭУ№20, включая прокладку и подключение кабелей</t>
  </si>
  <si>
    <t>Монтаж оборудования системы охранно-пожарной сигнализации и СОУЭ на ВЭУ№21, включая прокладку и подключение кабелей</t>
  </si>
  <si>
    <t>Монтаж оборудования системы охранно-пожарной сигнализации и СОУЭ на ВЭУ№22, включая прокладку и подключение кабелей</t>
  </si>
  <si>
    <t>1.12.12.3.2</t>
  </si>
  <si>
    <t>1.12.12.3.3</t>
  </si>
  <si>
    <t>1.12.12.3.4</t>
  </si>
  <si>
    <t>1.12.12.3.5</t>
  </si>
  <si>
    <t>1.12.12.3.6</t>
  </si>
  <si>
    <t>1.12.12.3.7</t>
  </si>
  <si>
    <t>1.12.12.3.8</t>
  </si>
  <si>
    <t>1.12.12.3.9</t>
  </si>
  <si>
    <t>1.12.12.3.10</t>
  </si>
  <si>
    <t>1.12.12.3.11</t>
  </si>
  <si>
    <t>1.12.12.3.12</t>
  </si>
  <si>
    <t>1.12.13</t>
  </si>
  <si>
    <t>1.12.5.4</t>
  </si>
  <si>
    <t>1.12.5.5</t>
  </si>
  <si>
    <t>Монтаж БМЗ - Модуля ЦУ ВЭС</t>
  </si>
  <si>
    <t xml:space="preserve">Устройство основания под ЦУ ВЭС. </t>
  </si>
  <si>
    <t>Монтаж оборудования в ЦУ ВЭС</t>
  </si>
  <si>
    <t xml:space="preserve">Устройство основания под модуль управления ВЭС. </t>
  </si>
  <si>
    <t>Монтаж БМЗ - Модуля управления ВЭС</t>
  </si>
  <si>
    <t>Монтаж оборудования в МУ ВЭС</t>
  </si>
  <si>
    <t>Устройство основания под ДГУ</t>
  </si>
  <si>
    <t>Монтаж ДГУ</t>
  </si>
  <si>
    <t>1.12.2.2</t>
  </si>
  <si>
    <t>Поставка на площадку прицепа под ДГУ</t>
  </si>
  <si>
    <t xml:space="preserve">Техническая рекультивация земельных участков территории ВЭУ №№ 1-22, внутриплощадочных дорог, разворотных площадок, площадок для стоянки грузовых автомобилей, примыканий, МУ ВЭС, ЦУ ВЭС в т.ч.: </t>
  </si>
  <si>
    <t>Выполнение работ по разработке программы и осуществлению измерений величин осадок фундаментов ВЭУ №№1-22, в т.ч.:</t>
  </si>
  <si>
    <t>Монтаж ЦУ ВЭС, в т.ч.:</t>
  </si>
  <si>
    <t>1.12.4.2</t>
  </si>
  <si>
    <t>Монтаж оборудования, наладка сетей связи в ЦУ ВЭС</t>
  </si>
  <si>
    <t>Монтаж оборудования, наладка сетей связи в модуле управления ВЭС</t>
  </si>
  <si>
    <t>Монтаж оборудования, наладка системы СОТИАССО  (включая СПД СОТИ АССО, диспетчерскую и технологическую телефонную связь, КИСУ ) в модуле управления ВЭС</t>
  </si>
  <si>
    <t>Изготовление и поставка на площадку оборудования системы СОТИАССО  (включая СПД СОТИ АССО, диспетчерскую и технологическую телефонную связь, КИСУ )</t>
  </si>
  <si>
    <t xml:space="preserve">Изготовление и поставка на площадку оборудования системы СОТИАССО  (включая СПД СОТИ АССО, диспетчерскую и технологическую телефонную связь, КИСУ ) </t>
  </si>
  <si>
    <t>Монтаж оборудования, наладка системы АИИСКУЭ в модуле управления ВЭС</t>
  </si>
  <si>
    <t>Монтаж оборудования АСУ ВЭУ в ЦУ ВЭС</t>
  </si>
  <si>
    <t>Монтаж оборудования АСУ ВЭУ в модуле управления ВЭС</t>
  </si>
  <si>
    <t>1.12.8.4</t>
  </si>
  <si>
    <t>Монтаж оборудования в модуле управления ВЭС</t>
  </si>
  <si>
    <t>1.12.9.4</t>
  </si>
  <si>
    <t>1.12.9.4.1</t>
  </si>
  <si>
    <t>1.12.9.4.2</t>
  </si>
  <si>
    <t>1.12.9.4.3</t>
  </si>
  <si>
    <t>1.12.9.4.4</t>
  </si>
  <si>
    <t>1.12.9.4.5</t>
  </si>
  <si>
    <t>1.12.9.4.6</t>
  </si>
  <si>
    <t>1.12.9.4.7</t>
  </si>
  <si>
    <t>1.12.9.4.8</t>
  </si>
  <si>
    <t>1.12.9.4.9</t>
  </si>
  <si>
    <t>1.12.9.4.10</t>
  </si>
  <si>
    <t>1.12.9.4.11</t>
  </si>
  <si>
    <t>1.12.9.4.12</t>
  </si>
  <si>
    <t>Монтаж оборудования системы СКУД в ЦУ ВЭС</t>
  </si>
  <si>
    <t>Монтаж оборудования системы СКУД в модуле управления ВЭС</t>
  </si>
  <si>
    <t>1.12.10.4</t>
  </si>
  <si>
    <t>1.12.10.4.1</t>
  </si>
  <si>
    <t>1.12.10.4.2</t>
  </si>
  <si>
    <t>1.12.10.4.3</t>
  </si>
  <si>
    <t>1.12.10.4.4</t>
  </si>
  <si>
    <t>1.12.10.4.5</t>
  </si>
  <si>
    <t>1.12.10.4.6</t>
  </si>
  <si>
    <t>1.12.10.4.7</t>
  </si>
  <si>
    <t>1.12.10.4.8</t>
  </si>
  <si>
    <t>1.12.10.4.9</t>
  </si>
  <si>
    <t>1.12.10.4.10</t>
  </si>
  <si>
    <t>1.12.10.4.11</t>
  </si>
  <si>
    <t>1.12.10.4.12</t>
  </si>
  <si>
    <t>Монтаж оборудования системы охранно-пожарной сигнализации и СОУЭ в ЦУ ВЭС</t>
  </si>
  <si>
    <t>Монтаж оборудования системы охранно-пожарной сигнализации и СОУЭ в модуле управления ВЭС</t>
  </si>
  <si>
    <t>1.12.12.4</t>
  </si>
  <si>
    <t>УНР</t>
  </si>
  <si>
    <t>1.9.1.5</t>
  </si>
  <si>
    <t>1.9.1.6</t>
  </si>
  <si>
    <t>1.9.1.7</t>
  </si>
  <si>
    <t>1.9.1.8</t>
  </si>
  <si>
    <t>1.9.1.9</t>
  </si>
  <si>
    <t>Подключение и испытание кабелей в РП-35 кВ СШ МУ Гражданская ВЭС</t>
  </si>
  <si>
    <t>Подключение и испытание кабелей в ВЭУ №1</t>
  </si>
  <si>
    <t>Подключение и испытание кабелей в ВЭУ №2</t>
  </si>
  <si>
    <t>Подключение и испытание кабелей в ВЭУ №3</t>
  </si>
  <si>
    <t>Подключение и испытание кабелей в ВЭУ №4</t>
  </si>
  <si>
    <t>Подключение и испытание кабелей в ВЭУ №5</t>
  </si>
  <si>
    <t>Подключение и испытание кабелей в ВЭУ №6</t>
  </si>
  <si>
    <t>Подключение и испытание кабелей в ВЭУ №7</t>
  </si>
  <si>
    <t>Подключение и испытание кабелей в ВЭУ №8</t>
  </si>
  <si>
    <t>Подключение и испытание кабелей в РУ-35 кВ РУ 220 кВ Гражданская ВЭС</t>
  </si>
  <si>
    <t>Монтаж и локальная наладка оборудования системы СОТИАССО на ВЭУ№1</t>
  </si>
  <si>
    <t>Монтаж и локальная наладка оборудования системы СОТИАССО на ВЭУ№2</t>
  </si>
  <si>
    <t>Монтаж и локальная наладка оборудования системы СОТИАССО на ВЭУ№3</t>
  </si>
  <si>
    <t>Монтаж и локальная наладка оборудования системы СОТИАССО на ВЭУ№4</t>
  </si>
  <si>
    <t>Монтаж и локальная наладка оборудования системы СОТИАССО на ВЭУ№5</t>
  </si>
  <si>
    <t>Монтаж и локальная наладка оборудования системы СОТИАССО на ВЭУ№6</t>
  </si>
  <si>
    <t>Монтаж и локальная наладка оборудования системы СОТИАССО на ВЭУ№7</t>
  </si>
  <si>
    <t>Монтаж и локальная наладка оборудования системы СОТИАССО на ВЭУ№8</t>
  </si>
  <si>
    <t>Монтаж и локальная наладка оборудования системы СОТИАССО на ВЭУ№9</t>
  </si>
  <si>
    <t>Монтаж и локальная наладка оборудования системы СОТИАССО на ВЭУ№10</t>
  </si>
  <si>
    <t>Монтаж и локальная наладка оборудования системы СОТИАССО на ВЭУ№11</t>
  </si>
  <si>
    <t>Монтаж и локальная наладка оборудования системы СОТИАССО на ВЭУ№12</t>
  </si>
  <si>
    <t>Монтаж и локальная наладка оборудования системы СОТИАССО на ВЭУ№13</t>
  </si>
  <si>
    <t>Монтаж и локальная наладка оборудования системы СОТИАССО на ВЭУ№14</t>
  </si>
  <si>
    <t>Монтаж и локальная наладка оборудования системы СОТИАССО на ВЭУ№15</t>
  </si>
  <si>
    <t>Монтаж и локальная наладка оборудования системы СОТИАССО на ВЭУ№16</t>
  </si>
  <si>
    <t>Монтаж и локальная наладка оборудования системы СОТИАССО на ВЭУ№17</t>
  </si>
  <si>
    <t>Монтаж и локальная наладка оборудования системы СОТИАССО на ВЭУ№18</t>
  </si>
  <si>
    <t>Монтаж и локальная наладка оборудования системы СОТИАССО на ВЭУ№19</t>
  </si>
  <si>
    <t>Монтаж и локальная наладка оборудования системы СОТИАССО на ВЭУ№20</t>
  </si>
  <si>
    <t>Монтаж и локальная наладка оборудования системы СОТИАССО на ВЭУ№21</t>
  </si>
  <si>
    <t>Монтаж и локальная наладка оборудования системы СОТИАССО на ВЭУ№22</t>
  </si>
  <si>
    <t>Монтаж и локальная наладка оборудования системы АИИС КУЭ на ВЭУ№1</t>
  </si>
  <si>
    <t>Монтаж и локальная наладка оборудования системы АИИС КУЭ на ВЭУ№2</t>
  </si>
  <si>
    <t>Монтаж и локальная наладка оборудования системы АИИС КУЭ на ВЭУ№3</t>
  </si>
  <si>
    <t>Монтаж и локальная наладка оборудования системы АИИС КУЭ на ВЭУ№4</t>
  </si>
  <si>
    <t>Монтаж и локальная наладка оборудования системы АИИС КУЭ на ВЭУ№5</t>
  </si>
  <si>
    <t>Монтаж и локальная наладка оборудования системы АИИС КУЭ на ВЭУ№6</t>
  </si>
  <si>
    <t>Монтаж и локальная наладка оборудования системы АИИС КУЭ на ВЭУ№7</t>
  </si>
  <si>
    <t>Монтаж и локальная наладка оборудования системы АИИС КУЭ на ВЭУ№8</t>
  </si>
  <si>
    <t>Монтаж и локальная наладка оборудования системы АИИС КУЭ на ВЭУ№9</t>
  </si>
  <si>
    <t>Монтаж и локальная наладка оборудования системы АИИС КУЭ на ВЭУ№10</t>
  </si>
  <si>
    <t>Монтаж и локальная наладка оборудования системы АИИС КУЭ на ВЭУ№11</t>
  </si>
  <si>
    <t>Монтаж и локальная наладка оборудования системы АИИС КУЭ на ВЭУ№12</t>
  </si>
  <si>
    <t>Монтаж и локальная наладка оборудования системы АИИС КУЭ на ВЭУ№13</t>
  </si>
  <si>
    <t>Монтаж и локальная наладка оборудования системы АИИС КУЭ на ВЭУ№14</t>
  </si>
  <si>
    <t>Монтаж и локальная наладка оборудования системы АИИС КУЭ на ВЭУ№15</t>
  </si>
  <si>
    <t>Монтаж и локальная наладка оборудования системы АИИС КУЭ на ВЭУ№16</t>
  </si>
  <si>
    <t>Монтаж и локальная наладка оборудования системы АИИС КУЭ на ВЭУ№17</t>
  </si>
  <si>
    <t>Монтаж и локальная наладка оборудования системы АИИС КУЭ на ВЭУ№18</t>
  </si>
  <si>
    <t>Монтаж и локальная наладка оборудования системы АИИС КУЭ на ВЭУ№19</t>
  </si>
  <si>
    <t>Монтаж и локальная наладка оборудования системы АИИС КУЭ на ВЭУ№20</t>
  </si>
  <si>
    <t>Монтаж и локальная наладка оборудования системы АИИС КУЭ на ВЭУ№21</t>
  </si>
  <si>
    <t>Монтаж и локальная наладка оборудования системы АИИС КУЭ на ВЭУ№22</t>
  </si>
  <si>
    <t>Монтаж и локальная наладка оборудования системы АСУ ВЭУ на ВЭУ№1</t>
  </si>
  <si>
    <t>Монтаж и локальная наладка оборудования системы АСУ ВЭУ на ВЭУ№2</t>
  </si>
  <si>
    <t>Монтаж и локальная наладка оборудования системы АСУ ВЭУ на ВЭУ№3</t>
  </si>
  <si>
    <t>Монтаж и локальная наладка оборудования системы АСУ ВЭУ на ВЭУ№4</t>
  </si>
  <si>
    <t>Монтаж и локальная наладка оборудования системы АСУ ВЭУ на ВЭУ№5</t>
  </si>
  <si>
    <t>Монтаж и локальная наладка оборудования системы АСУ ВЭУ на ВЭУ№6</t>
  </si>
  <si>
    <t>Монтаж и локальная наладка оборудования системы АСУ ВЭУ на ВЭУ№7</t>
  </si>
  <si>
    <t>Монтаж и локальная наладка оборудования системы АСУ ВЭУ на ВЭУ№8</t>
  </si>
  <si>
    <t>Монтаж и локальная наладка оборудования системы АСУ ВЭУ на ВЭУ№9</t>
  </si>
  <si>
    <t>Монтаж и локальная наладка оборудования системы АСУ ВЭУ на ВЭУ№10</t>
  </si>
  <si>
    <t>Монтаж и локальная наладка оборудования системы АСУ ВЭУ на ВЭУ№11</t>
  </si>
  <si>
    <t>Монтаж и локальная наладка оборудования системы АСУ ВЭУ на ВЭУ№12</t>
  </si>
  <si>
    <t>Монтаж и локальная наладка оборудования системы АСУ ВЭУ на ВЭУ№13</t>
  </si>
  <si>
    <t>Монтаж и локальная наладка оборудования системы АСУ ВЭУ на ВЭУ№14</t>
  </si>
  <si>
    <t>Монтаж и локальная наладка оборудования системы АСУ ВЭУ на ВЭУ№15</t>
  </si>
  <si>
    <t>Монтаж и локальная наладка оборудования системы АСУ ВЭУ на ВЭУ№16</t>
  </si>
  <si>
    <t>Монтаж и локальная наладка оборудования системы АСУ ВЭУ на ВЭУ№17</t>
  </si>
  <si>
    <t>Монтаж и локальная наладка оборудования системы АСУ ВЭУ на ВЭУ№18</t>
  </si>
  <si>
    <t>Монтаж и локальная наладка оборудования системы АСУ ВЭУ на ВЭУ№19</t>
  </si>
  <si>
    <t>Монтаж и локальная наладка оборудования системы АСУ ВЭУ на ВЭУ№20</t>
  </si>
  <si>
    <t>Монтаж и локальная наладка оборудования системы АСУ ВЭУ на ВЭУ№21</t>
  </si>
  <si>
    <t>Монтаж и локальная наладка оборудования системы АСУ ВЭУ на ВЭУ№22</t>
  </si>
  <si>
    <t>Подключение и испытание кабелей в ВЭУ №9</t>
  </si>
  <si>
    <t>Подключение и испытание кабелей в ВЭУ №10</t>
  </si>
  <si>
    <t>Подключение и испытание кабелей в ВЭУ №11</t>
  </si>
  <si>
    <t>Подключение и испытание кабелей в ВЭУ №12</t>
  </si>
  <si>
    <t>Подключение и испытание кабелей в ВЭУ №13</t>
  </si>
  <si>
    <t>Подключение и испытание кабелей в ВЭУ №14</t>
  </si>
  <si>
    <t>Подключение и испытание кабелей в ВЭУ №15</t>
  </si>
  <si>
    <t>Подключение и испытание кабелей в ВЭУ №16</t>
  </si>
  <si>
    <t>Подключение и испытание кабелей в ВЭУ №17</t>
  </si>
  <si>
    <t>Подключение и испытание кабелей в ВЭУ №18</t>
  </si>
  <si>
    <t>Подключение и испытание кабелей в ВЭУ №19</t>
  </si>
  <si>
    <t>Подключение и испытание кабелей в ВЭУ №20</t>
  </si>
  <si>
    <t>Подключение и испытание кабелей в ВЭУ №21</t>
  </si>
  <si>
    <t>Подключение и испытание кабелей в ВЭУ №22</t>
  </si>
  <si>
    <t>Подключение и испытание кабелей в МУ ВЭС</t>
  </si>
  <si>
    <t>Подключение и испытание кабелей в ВЭУ№11</t>
  </si>
  <si>
    <t>Подключение и испытание кабелей в МУ Гражданская ВЭС</t>
  </si>
  <si>
    <t>№ Подэтапа Х.Х.Х/Х.Х.Х.Х/Х.Х.Х.Х.Х</t>
  </si>
  <si>
    <t>Наименование работ</t>
  </si>
  <si>
    <t>Объем</t>
  </si>
  <si>
    <t>Ед. изм.</t>
  </si>
  <si>
    <t>Кол-во</t>
  </si>
  <si>
    <t>Этап</t>
  </si>
  <si>
    <t>Подэтап</t>
  </si>
  <si>
    <t>Монтаж ДГУ (СМР, ЭМР, ПНР)</t>
  </si>
  <si>
    <t>Монтаж и локальная наладка оборудования сетей связи на ВЭУ№1</t>
  </si>
  <si>
    <t>Монтаж и локальная наладка оборудования сетей связи на ВЭУ№2</t>
  </si>
  <si>
    <t>Монтаж и локальная наладка оборудования сетей связи на ВЭУ№3</t>
  </si>
  <si>
    <t>Монтаж и локальная наладка оборудования сетей связи на ВЭУ№4</t>
  </si>
  <si>
    <t>Монтаж и локальная наладка оборудования сетей связи на ВЭУ№5</t>
  </si>
  <si>
    <t>Монтаж и локальная наладка оборудования сетей связи на ВЭУ№6</t>
  </si>
  <si>
    <t>Монтаж и локальная наладка оборудования сетей связи на ВЭУ№7</t>
  </si>
  <si>
    <t>Монтаж и локальная наладка оборудования сетей связи на ВЭУ№8</t>
  </si>
  <si>
    <t>Монтаж и локальная наладка оборудования сетей связи на ВЭУ№9</t>
  </si>
  <si>
    <t>Монтаж и локальная наладка оборудования сетей связи на ВЭУ№10</t>
  </si>
  <si>
    <t>Монтаж и локальная наладка оборудования сетей связи на ВЭУ№11</t>
  </si>
  <si>
    <t>Монтаж и локальная наладка оборудования сетей связи на ВЭУ№12</t>
  </si>
  <si>
    <t>Монтаж и локальная наладка оборудования сетей связи на ВЭУ№13</t>
  </si>
  <si>
    <t>Монтаж и локальная наладка оборудования сетей связи на ВЭУ№14</t>
  </si>
  <si>
    <t>Монтаж и локальная наладка оборудования сетей связи на ВЭУ№15</t>
  </si>
  <si>
    <t>Монтаж и локальная наладка оборудования сетей связи на ВЭУ№16</t>
  </si>
  <si>
    <t>Монтаж и локальная наладка оборудования сетей связи на ВЭУ№17</t>
  </si>
  <si>
    <t>Монтаж и локальная наладка оборудования сетей связи на ВЭУ№18</t>
  </si>
  <si>
    <t>Монтаж и локальная наладка оборудования сетей связи на ВЭУ№19</t>
  </si>
  <si>
    <t>Система</t>
  </si>
  <si>
    <t xml:space="preserve"> -</t>
  </si>
  <si>
    <t>Монтаж оборудования системы видеонаблюдения на ВЭУ№1</t>
  </si>
  <si>
    <t>Монтаж оборудования системы видеонаблюдения на ВЭУ№2</t>
  </si>
  <si>
    <t>Монтаж оборудования системы видеонаблюдения на ВЭУ№3</t>
  </si>
  <si>
    <t>Монтаж оборудования системы видеонаблюдения на ВЭУ№4</t>
  </si>
  <si>
    <t>Монтаж оборудования системы видеонаблюдения на ВЭУ№5</t>
  </si>
  <si>
    <t>Монтаж оборудования системы видеонаблюдения на ВЭУ№6</t>
  </si>
  <si>
    <t>Монтаж оборудования системы видеонаблюдения на ВЭУ№7</t>
  </si>
  <si>
    <t>Монтаж оборудования системы видеонаблюдения на ВЭУ№8</t>
  </si>
  <si>
    <t>Монтаж оборудования системы видеонаблюдения на ВЭУ№9</t>
  </si>
  <si>
    <t>Монтаж оборудования системы видеонаблюдения на ВЭУ№10</t>
  </si>
  <si>
    <t>Монтаж оборудования системы видеонаблюдения на ВЭУ№11</t>
  </si>
  <si>
    <t>Монтаж оборудования системы видеонаблюдения на ВЭУ№12</t>
  </si>
  <si>
    <t>Монтаж оборудования системы видеонаблюдения на ВЭУ№13</t>
  </si>
  <si>
    <t>Монтаж оборудования системы видеонаблюдения на ВЭУ№14</t>
  </si>
  <si>
    <t>Монтаж оборудования системы видеонаблюдения на ВЭУ№15</t>
  </si>
  <si>
    <t>Монтаж оборудования системы видеонаблюдения на ВЭУ№16</t>
  </si>
  <si>
    <t>Монтаж оборудования системы видеонаблюдения на ВЭУ№17</t>
  </si>
  <si>
    <t>Монтаж оборудования системы видеонаблюдения на ВЭУ№18</t>
  </si>
  <si>
    <t>Монтаж оборудования системы видеонаблюдения на ВЭУ№19</t>
  </si>
  <si>
    <t>Монтаж оборудования системы СКУД и ГГС на ВЭУ№1</t>
  </si>
  <si>
    <t>Монтаж оборудования системы СКУД и ГГС на ВЭУ№2</t>
  </si>
  <si>
    <t>Монтаж оборудования системы СКУД и ГГС на ВЭУ№3</t>
  </si>
  <si>
    <t>Монтаж оборудования системы СКУД и ГГС на ВЭУ№4</t>
  </si>
  <si>
    <t>Монтаж оборудования системы СКУД и ГГС на ВЭУ№5</t>
  </si>
  <si>
    <t>Монтаж оборудования системы СКУД и ГГС на ВЭУ№6</t>
  </si>
  <si>
    <t>Монтаж оборудования системы СКУД и ГГС на ВЭУ№7</t>
  </si>
  <si>
    <t>Монтаж оборудования системы СКУД и ГГС на ВЭУ№8</t>
  </si>
  <si>
    <t>Монтаж оборудования системы СКУД и ГГС на ВЭУ№9</t>
  </si>
  <si>
    <t>Монтаж оборудования системы СКУД и ГГС на ВЭУ№10</t>
  </si>
  <si>
    <t>Монтаж оборудования системы СКУД и ГГС на ВЭУ№11</t>
  </si>
  <si>
    <t>Монтаж оборудования системы СКУД и ГГС на ВЭУ№12</t>
  </si>
  <si>
    <t>Монтаж оборудования системы СКУД и ГГС на ВЭУ№13</t>
  </si>
  <si>
    <t>Монтаж оборудования системы СКУД и ГГС на ВЭУ№14</t>
  </si>
  <si>
    <t>Монтаж оборудования системы СКУД и ГГС на ВЭУ№15</t>
  </si>
  <si>
    <t>Монтаж оборудования системы СКУД и ГГС на ВЭУ№16</t>
  </si>
  <si>
    <t>Монтаж оборудования системы СКУД и ГГС на ВЭУ№17</t>
  </si>
  <si>
    <t>Монтаж оборудования системы СКУД и ГГС на ВЭУ№18</t>
  </si>
  <si>
    <t>Монтаж оборудования системы СКУД и ГГС на ВЭУ№19</t>
  </si>
  <si>
    <t>Монтаж оборудования системы отпугивания птиц на ВЭУ№1</t>
  </si>
  <si>
    <t>Монтаж оборудования системы отпугивания птиц на ВЭУ№2</t>
  </si>
  <si>
    <t>Монтаж оборудования системы отпугивания птиц на ВЭУ№3</t>
  </si>
  <si>
    <t>Монтаж оборудования системы отпугивания птиц на ВЭУ№4</t>
  </si>
  <si>
    <t>Монтаж оборудования системы отпугивания птиц на ВЭУ№5</t>
  </si>
  <si>
    <t>Монтаж оборудования системы отпугивания птиц на ВЭУ№6</t>
  </si>
  <si>
    <t>Монтаж оборудования системы отпугивания птиц на ВЭУ№7</t>
  </si>
  <si>
    <t>Монтаж оборудования системы отпугивания птиц на ВЭУ№8</t>
  </si>
  <si>
    <t>Монтаж оборудования системы отпугивания птиц на ВЭУ№9</t>
  </si>
  <si>
    <t>Монтаж оборудования системы отпугивания птиц на ВЭУ№10</t>
  </si>
  <si>
    <t>Монтаж оборудования системы отпугивания птиц на ВЭУ№11</t>
  </si>
  <si>
    <t>Монтаж оборудования системы отпугивания птиц на ВЭУ№12</t>
  </si>
  <si>
    <t>Монтаж оборудования системы отпугивания птиц на ВЭУ№13</t>
  </si>
  <si>
    <t>Монтаж оборудования системы отпугивания птиц на ВЭУ№14</t>
  </si>
  <si>
    <t>Монтаж оборудования системы отпугивания птиц на ВЭУ№15</t>
  </si>
  <si>
    <t>Монтаж оборудования системы отпугивания птиц на ВЭУ№16</t>
  </si>
  <si>
    <t>Монтаж оборудования системы отпугивания птиц на ВЭУ№17</t>
  </si>
  <si>
    <t>Монтаж оборудования системы отпугивания птиц на ВЭУ№18</t>
  </si>
  <si>
    <t>Монтаж оборудования системы отпугивания птиц на ВЭУ№19</t>
  </si>
  <si>
    <t>1.13</t>
  </si>
  <si>
    <t>1.14</t>
  </si>
  <si>
    <t>1.15</t>
  </si>
  <si>
    <t>1.16</t>
  </si>
  <si>
    <t>* Отмечены Этапы/Подэтапы, в отношении которых осуществляется приемка и оплата работ (по завершении каждого отмеченного Этапа/Подэтапа в полном объеме)</t>
  </si>
  <si>
    <t>** Инструктаж персонала входит в стоимость указанного Этапа/Подэтапа в полном объеме и является условием его приемки Заказчиком.</t>
  </si>
  <si>
    <t>Укрупнить в ВОР</t>
  </si>
  <si>
    <t>Выделить в одельный этап</t>
  </si>
  <si>
    <t>ХХХ</t>
  </si>
  <si>
    <t>Изготовление, монтаж и пусконаладка, испытания смонтированного Центра управления ВЭС</t>
  </si>
  <si>
    <t>1.12.13.1</t>
  </si>
  <si>
    <t>1.12.14</t>
  </si>
  <si>
    <t>1.12.14.1</t>
  </si>
  <si>
    <t>ХХХХ</t>
  </si>
  <si>
    <t>но не ранее чем Заказчик подаст напряжение</t>
  </si>
  <si>
    <t>Изготовление, монтаж и пусконаладка, испытания смонтированного Модуля управления ВЭС и ДГУ, узлах агрегации</t>
  </si>
  <si>
    <t xml:space="preserve">Устройство траншей (КЛ 35 кВ, ВОЛС), в т.ч.: </t>
  </si>
  <si>
    <t xml:space="preserve">Обратная засыпка (КЛ 35 кВ, ВОЛС), в т.ч.: </t>
  </si>
  <si>
    <t xml:space="preserve">Техническая рекультивация земельных участков МУ ВЭС в т.ч.: </t>
  </si>
  <si>
    <t>1.11.5.3</t>
  </si>
  <si>
    <t>1.11.5.3.1</t>
  </si>
  <si>
    <t>1.11.5.4</t>
  </si>
  <si>
    <t>1.11.5.4.1</t>
  </si>
  <si>
    <t>1.13.1.1</t>
  </si>
  <si>
    <t>1.13.2</t>
  </si>
  <si>
    <t>1.13.2.1</t>
  </si>
  <si>
    <t>1.13.3</t>
  </si>
  <si>
    <t>1.13.3.1</t>
  </si>
  <si>
    <t>1.13.4</t>
  </si>
  <si>
    <t>1.13.4.1</t>
  </si>
  <si>
    <t>1.13.5</t>
  </si>
  <si>
    <t>1.13.5.1</t>
  </si>
  <si>
    <t>1.13.6</t>
  </si>
  <si>
    <t>1.13.6.1</t>
  </si>
  <si>
    <t>1.13.7</t>
  </si>
  <si>
    <t>1.13.7.1</t>
  </si>
  <si>
    <t>1.13.8</t>
  </si>
  <si>
    <t>1.13.8.1</t>
  </si>
  <si>
    <t>1.14.1.1</t>
  </si>
  <si>
    <t>1.14.1.1.1</t>
  </si>
  <si>
    <t>1.14.1.1.2</t>
  </si>
  <si>
    <t>1.14.1.1.3</t>
  </si>
  <si>
    <t>1.14.1.1.4</t>
  </si>
  <si>
    <t>1.14.1.1.5</t>
  </si>
  <si>
    <t>1.14.1.1.6</t>
  </si>
  <si>
    <t>1.14.1.1.7</t>
  </si>
  <si>
    <t>1.14.1.1.8</t>
  </si>
  <si>
    <t>1.14.1.1.9</t>
  </si>
  <si>
    <t>1.14.2</t>
  </si>
  <si>
    <t>1.14.2.1</t>
  </si>
  <si>
    <t>1.14.2.1.1</t>
  </si>
  <si>
    <t>1.14.2.1.2</t>
  </si>
  <si>
    <t>1.14.2.1.3</t>
  </si>
  <si>
    <t>1.14.2.1.4</t>
  </si>
  <si>
    <t>1.14.2.1.5</t>
  </si>
  <si>
    <t>1.14.2.1.6</t>
  </si>
  <si>
    <t>1.14.2.1.7</t>
  </si>
  <si>
    <t>1.14.2.1.8</t>
  </si>
  <si>
    <t>1.14.2.1.9</t>
  </si>
  <si>
    <t>1.14.3</t>
  </si>
  <si>
    <t>1.14.3.1</t>
  </si>
  <si>
    <t>Создание системы АИИС КУЭ, в т.ч.:</t>
  </si>
  <si>
    <t>1.14.3.1.1</t>
  </si>
  <si>
    <t>1.14.3.1.2</t>
  </si>
  <si>
    <t>1.14.3.1.3</t>
  </si>
  <si>
    <t>1.14.3.1.4</t>
  </si>
  <si>
    <t>1.14.3.1.5</t>
  </si>
  <si>
    <t>1.14.3.1.6</t>
  </si>
  <si>
    <t>1.14.3.1.7</t>
  </si>
  <si>
    <t>1.14.3.1.8</t>
  </si>
  <si>
    <t>1.14.3.1.9</t>
  </si>
  <si>
    <t>1.14.3.1.10</t>
  </si>
  <si>
    <t>1.14.3.1.11</t>
  </si>
  <si>
    <t>1.14.4</t>
  </si>
  <si>
    <t>1.14.4.1</t>
  </si>
  <si>
    <t>1.14.4.1.1</t>
  </si>
  <si>
    <t>1.14.4.1.2</t>
  </si>
  <si>
    <t>1.14.4.1.3</t>
  </si>
  <si>
    <t>1.14.4.1.4</t>
  </si>
  <si>
    <t>1.14.4.1.5</t>
  </si>
  <si>
    <t>1.14.4.1.6</t>
  </si>
  <si>
    <t>1.14.4.1.7</t>
  </si>
  <si>
    <t>1.14.4.1.8</t>
  </si>
  <si>
    <t>1.14.4.1.9</t>
  </si>
  <si>
    <t>1.14.5</t>
  </si>
  <si>
    <t>1.14.5.1</t>
  </si>
  <si>
    <t>1.14.5.1.1</t>
  </si>
  <si>
    <t>1.14.5.1.2</t>
  </si>
  <si>
    <t>1.14.5.1.3</t>
  </si>
  <si>
    <t>1.14.5.1.4</t>
  </si>
  <si>
    <t>1.14.5.1.5</t>
  </si>
  <si>
    <t>1.14.5.1.6</t>
  </si>
  <si>
    <t>1.14.5.1.7</t>
  </si>
  <si>
    <t>1.14.5.1.8</t>
  </si>
  <si>
    <t>1.14.5.1.9</t>
  </si>
  <si>
    <t>1.14.6</t>
  </si>
  <si>
    <t>1.14.6.1</t>
  </si>
  <si>
    <t>1.14.6.1.1</t>
  </si>
  <si>
    <t>1.14.6.1.2</t>
  </si>
  <si>
    <t>1.14.6.1.3</t>
  </si>
  <si>
    <t>1.14.6.1.4</t>
  </si>
  <si>
    <t>1.14.6.1.5</t>
  </si>
  <si>
    <t>1.14.6.1.6</t>
  </si>
  <si>
    <t>1.14.6.1.7</t>
  </si>
  <si>
    <t>1.14.6.1.8</t>
  </si>
  <si>
    <t>1.14.6.1.9</t>
  </si>
  <si>
    <t>1.14.7</t>
  </si>
  <si>
    <t>1.14.7.1</t>
  </si>
  <si>
    <t>1.14.7.1.1</t>
  </si>
  <si>
    <t>1.14.7.1.2</t>
  </si>
  <si>
    <t>1.14.7.1.3</t>
  </si>
  <si>
    <t>1.14.7.1.4</t>
  </si>
  <si>
    <t>1.14.7.1.5</t>
  </si>
  <si>
    <t>1.14.7.1.6</t>
  </si>
  <si>
    <t>1.14.7.1.7</t>
  </si>
  <si>
    <t>1.14.7.1.8</t>
  </si>
  <si>
    <t>1.14.7.1.9</t>
  </si>
  <si>
    <t>1.14.8</t>
  </si>
  <si>
    <t>1.14.8.1</t>
  </si>
  <si>
    <t>1.14.8.1.1</t>
  </si>
  <si>
    <t>1.14.8.1.2</t>
  </si>
  <si>
    <t>1.14.8.1.3</t>
  </si>
  <si>
    <t>1.14.8.1.4</t>
  </si>
  <si>
    <t>1.14.8.1.5</t>
  </si>
  <si>
    <t>1.14.8.1.6</t>
  </si>
  <si>
    <t>1.14.8.1.7</t>
  </si>
  <si>
    <t>1.14.8.1.8</t>
  </si>
  <si>
    <t>1.14.8.1.9</t>
  </si>
  <si>
    <t>1.17</t>
  </si>
  <si>
    <t>1.17.1</t>
  </si>
  <si>
    <t>1.18</t>
  </si>
  <si>
    <t>1.18.1</t>
  </si>
  <si>
    <t xml:space="preserve">Устройство разворотных зон, включая техническую рекультивацию, в т.ч.: </t>
  </si>
  <si>
    <t xml:space="preserve">Демонтаж разворотных зон, включая техническую рекультивацию, в т.ч.: </t>
  </si>
  <si>
    <t xml:space="preserve">Устройство площадок для стоянки грузового автотранспорта, включая техническую рекультивацию, в т.ч.: </t>
  </si>
  <si>
    <t xml:space="preserve">Демонтаж площадок для стоянки грузового автотранспорта, включая техническую рекультивацию, в т.ч.: </t>
  </si>
  <si>
    <t xml:space="preserve">Выполнение комплекса работ по строительству Примыканий к дорогам общего пользования, включая техническую рекультивацию, в т.ч.: </t>
  </si>
  <si>
    <t>Техническая рекультивация внутриплощадочных автомобильных дорог</t>
  </si>
  <si>
    <t>1.9.2</t>
  </si>
  <si>
    <t>Монтаж  силовых и контрольных кабельных связей</t>
  </si>
  <si>
    <t>Монтаж оборудования, наладка системы АСУ ВЭУ в модуле управления ВЭС</t>
  </si>
  <si>
    <t>Монтаж оборудования, наладка системы видеонаблюдения в модуле управления ВЭС</t>
  </si>
  <si>
    <t>Монтаж оборудования, наладка системы СКУД в модуле управления ВЭС</t>
  </si>
  <si>
    <t>Монтаж оборудования, наладка системы СГЭ в модуле управления ВЭС</t>
  </si>
  <si>
    <t>Модуль управления ВЭС, в т.ч.:</t>
  </si>
  <si>
    <t>ДГУ для МУ ВЭС, в т.ч.:</t>
  </si>
  <si>
    <t>Устройство фундамента ВЭУ №1</t>
  </si>
  <si>
    <t>Устройство фундамента ВЭУ №2</t>
  </si>
  <si>
    <t>Устройство фундамента ВЭУ №3</t>
  </si>
  <si>
    <t>Устройство фундамента ВЭУ №4</t>
  </si>
  <si>
    <t>Устройство фундамента ВЭУ №5</t>
  </si>
  <si>
    <t>Устройство фундамента ВЭУ №6</t>
  </si>
  <si>
    <t>Устройство фундамента ВЭУ №7</t>
  </si>
  <si>
    <t>Устройство фундамента ВЭУ №8</t>
  </si>
  <si>
    <t>Устройство фундамента ВЭУ №9</t>
  </si>
  <si>
    <t>Устройство фундамента ВЭУ №10</t>
  </si>
  <si>
    <t>Устройство фундамента ВЭУ №11</t>
  </si>
  <si>
    <t>Устройство фундамента ВЭУ №12</t>
  </si>
  <si>
    <t>Устройство фундамента ВЭУ №13</t>
  </si>
  <si>
    <t>Устройство фундамента ВЭУ №14</t>
  </si>
  <si>
    <t>Устройство фундамента ВЭУ №15</t>
  </si>
  <si>
    <t>Устройство фундамента ВЭУ №16</t>
  </si>
  <si>
    <t>Устройство фундамента ВЭУ №17</t>
  </si>
  <si>
    <t>Устройство фундамента ВЭУ №18</t>
  </si>
  <si>
    <t>Устройство фундамента ВЭУ №19</t>
  </si>
  <si>
    <t>Отметка этапов в отношении которых осуществляется приемка и оплата работ (*)</t>
  </si>
  <si>
    <t>Примыкание к автомобильной дороге регионального или межмуниципального значения Самарской области «Самара-Волгоград» - Гражданский на участке км 4+846 (справа)</t>
  </si>
  <si>
    <t xml:space="preserve">Устройство фундаментов, монтажных площадок и площадок складирования, ж/б площадок под кран для ВЭУ №№ 1-19, в т.ч.: </t>
  </si>
  <si>
    <t>Устройство фундаментов ветровых электрических установок (далее – ВЭУ) №№ 1-19, в т.ч:</t>
  </si>
  <si>
    <t xml:space="preserve">Устройство внутриплощадочных дорог между ВЭУ №№1-19, включая техническую рекультивацию, в т.ч.: </t>
  </si>
  <si>
    <t>Разворотная зона АД-2 ВЭУ№5</t>
  </si>
  <si>
    <t>Разворотная зона АД-3 ВЭУ№9</t>
  </si>
  <si>
    <t>Разворотная зона АД-3 ВЭУ№12</t>
  </si>
  <si>
    <t>Разворотная зона АД-6 ВЭУ№16</t>
  </si>
  <si>
    <t>Разворотная зона АД-7 ВЭУ№18</t>
  </si>
  <si>
    <t>1.6.2</t>
  </si>
  <si>
    <r>
      <t xml:space="preserve">Площадка для стоянки грузового автотранспорта на </t>
    </r>
    <r>
      <rPr>
        <sz val="10"/>
        <rFont val="Arial"/>
        <family val="2"/>
        <charset val="204"/>
      </rPr>
      <t>АД-3</t>
    </r>
  </si>
  <si>
    <t>1.8.2</t>
  </si>
  <si>
    <t xml:space="preserve">Техническая рекультивация земельных участков территории ВЭУ №№ 1-19 в т.ч.: </t>
  </si>
  <si>
    <t>Техническая рекультивация земельных участков территории ВЭУ №№ 5-15</t>
  </si>
  <si>
    <t>Техническая рекультивация земельных участков территории ВЭУ №№ 1-4, 16-19</t>
  </si>
  <si>
    <t>Выполнение работ по разработке программы и осуществлению измерений величин осадок фундаментов ВЭУ №№1-19, в т.ч.:</t>
  </si>
  <si>
    <t xml:space="preserve">Измерения величин осадок фундаментов проводятся в 3 (три) цикла наблюдений:
Цикл №1 - до нагрузки;
Цикл №2 – после монтажа оборудования ВЭУ;
Цикл №3 - при передаче объекта в эксплуатацию.
Один цикл включает 19 фундаментов.
При обнаружении не стабильности фундаментов ВЭУ число циклов наблюдений по ним должно быть увеличено. Подрядчик самостоятельно определяет временной промежуток для проведения циклов наблюдений по каждому фундаменту, в зависимости от строительной готовности каждого фундамента, монтажа оборудования на фундамент и готовности к передаче объекта в эксплуатацию. 
После завершения каждого цикла наблюдений по 19 фундаментам Подрядчик обязан предоставить Рабочие материалы. 
Рабочие материалы должны содержать:
 -каталог отметок осадочных марок;
 -графические материалы, характеризующие вид и динамику происходящих осадок и деформаций;
 -анализ устойчивости ВЭУ.
 -Рекомендации
По завершению всех циклов наблюдений Подрядчик предоставляет технический отчет.                                                                                                             </t>
  </si>
  <si>
    <t>Участок от ВЭУ№11 до ВЭУ№12</t>
  </si>
  <si>
    <t>Участок от ВЭУ№13 до РП-35 кВ СШ МУ Покровской ВЭС</t>
  </si>
  <si>
    <t>Участок от ВЭУ№8 до ВЭУ№14</t>
  </si>
  <si>
    <t>Участок от ВЭУ№15 до РП-35 кВ СШ МУ Покровской ВЭС</t>
  </si>
  <si>
    <t>Участок от ВЭУ№4 до РП-35 кВ СШ МУ Покровской ВЭС</t>
  </si>
  <si>
    <t>Участок от ВЭУ№16 до ВЭУ№17</t>
  </si>
  <si>
    <t>Участок от ВЭУ№17 до ВЭУ№19</t>
  </si>
  <si>
    <t>Участок от ВЭУ№19 до ВЭУ№18</t>
  </si>
  <si>
    <t>Участок от ВЭУ№18 до РП-35 кВ СШ МУ Покровской ВЭС</t>
  </si>
  <si>
    <t>Участок от РУ-35 кВ СШ МУ Покровская ВЭС до РУ 35 кВ РУ 220 кВ Гражданской ВЭС</t>
  </si>
  <si>
    <t>Участок от ВЭУ№9 до ВЭУ№11</t>
  </si>
  <si>
    <t>Участок от ВЭУ№10 до ВЭУ№12</t>
  </si>
  <si>
    <t>Участок от ВЭУ№11 до ВЭУ№13</t>
  </si>
  <si>
    <t>Участок от ВЭУ№12 до МУ Покровской ВЭС</t>
  </si>
  <si>
    <t>Участок от ВЭУ№13 до МУ Покровской ВЭС</t>
  </si>
  <si>
    <t>Участок от ВЭУ№5 до ВЭУ№7</t>
  </si>
  <si>
    <t>Участок от ВЭУ№7 до ВЭУ№14</t>
  </si>
  <si>
    <t>Участок от ВЭУ№8 до ВЭУ№15</t>
  </si>
  <si>
    <t>Участок от ВЭУ№14 до МУ Покровской ВЭС</t>
  </si>
  <si>
    <t>Участок от ВЭУ№15 до МУ Покровской ВЭС</t>
  </si>
  <si>
    <t>1.11.4.1.10</t>
  </si>
  <si>
    <t>1.11.4.1.11</t>
  </si>
  <si>
    <t>Участок от ВЭУ№1 до ВЭУ№3</t>
  </si>
  <si>
    <t>Участок от ВЭУ№3 до МУ Покровской ВЭС</t>
  </si>
  <si>
    <t>Участок от ВЭУ№4 до МУ Покровской ВЭС</t>
  </si>
  <si>
    <t>Участок от ВЭУ№16 до ВЭУ№19</t>
  </si>
  <si>
    <t>Участок от ВЭУ№19 до МУ Покровской ВЭС</t>
  </si>
  <si>
    <t>Участок от ВЭУ№18 до МУ Покровской ВЭС</t>
  </si>
  <si>
    <t>Участок от МУ Покровская ВЭС до РУ 220 кВ Гражданской ВЭС</t>
  </si>
  <si>
    <t>Участок от МУ Покровская ВЭС до ЦУ ВЭС</t>
  </si>
  <si>
    <t>Подключение и испытание кабелей на участке от ВЭУ № 9 - 10 - 11 - 12 - 13 - РП-35 кВ СШ МУ Покровской ВЭС</t>
  </si>
  <si>
    <t>Подключение и испытание кабелей на участке от ВЭУ №5 - 6 - 7 - 8 - 14 - 15 - РП-35 кВ СШ МУ Покровской ВЭС</t>
  </si>
  <si>
    <t>Подключение и испытание кабелей на участке от ВЭУ №1 - 2 - 3 - 4 - РП-35 кВ СШ МУ Покровской ВЭС</t>
  </si>
  <si>
    <t>Подключение и испытание кабелей на участке от ВЭУ №16 - 17 - 19 - 18 - РП-35 кВ СШ МУ Покровской ВЭС</t>
  </si>
  <si>
    <t>Подключение и испытание кабелей на участке от РП-35 кВ СШ МУ Покровской ВЭС - РУ 35 кВ РУ 220 кВ Гражданской ВЭС</t>
  </si>
  <si>
    <t>Подключение и испытание кабелей на участке от ВЭУ№9 - 10 - 11 - 12 - 13 - МУ Покровской ВЭС</t>
  </si>
  <si>
    <t>Подключение и испытание кабелей на участке от ВЭУ№ 12 - МУ Покровской ВЭС</t>
  </si>
  <si>
    <t>Подключение и испытание кабелей на участке от ВЭУ№5 - 6 - 7 - 8 - 14 - 14 - 15</t>
  </si>
  <si>
    <t>Подключение и испытание кабелей на участке от ВЭУ№ 14 - МУ Покровской ВЭС</t>
  </si>
  <si>
    <t>Подключение и испытание кабелей на участке от ВЭУ№ 15 - МУ Покровской ВЭС</t>
  </si>
  <si>
    <t>Подключение и испытание кабелей на участке от ВЭУ№1 - 2 - 3 - 4</t>
  </si>
  <si>
    <t>Подключение и испытание кабелей на участке от ВЭУ№3 - МУ Покровской ВЭС</t>
  </si>
  <si>
    <t>Подключение и испытание кабелей на участке от ВЭУ№4 - МУ Покровской ВЭС</t>
  </si>
  <si>
    <t>Подключение и испытание кабелей на участке от ВЭУ№16 - 17 - 19 - 18</t>
  </si>
  <si>
    <t>Подключение и испытание кабелей на участке от ВЭУ№19 - МУ Покровской ВЭС</t>
  </si>
  <si>
    <t>Подключение и испытание кабелей на участке от ВЭУ№18 - МУ Покровской ВЭС</t>
  </si>
  <si>
    <t>1.11.3.1.1</t>
  </si>
  <si>
    <t>1.11.3.1.2</t>
  </si>
  <si>
    <t>1.11.3.1.3</t>
  </si>
  <si>
    <t>1.11.3.1.4</t>
  </si>
  <si>
    <t>1.11.3.1.5</t>
  </si>
  <si>
    <t>1.11.3.1.6</t>
  </si>
  <si>
    <t>1.11.3.1.7</t>
  </si>
  <si>
    <t>1.11.3.1.8</t>
  </si>
  <si>
    <t>1.11.3.1.9</t>
  </si>
  <si>
    <t>1.11.3.1.10</t>
  </si>
  <si>
    <t>1.11.3.1.11</t>
  </si>
  <si>
    <t>1.11.3.1.12</t>
  </si>
  <si>
    <t>1.11.3.1.13</t>
  </si>
  <si>
    <t>1.11.3.2.1</t>
  </si>
  <si>
    <t>1.11.3.2.2</t>
  </si>
  <si>
    <t>1.11.3.2.3</t>
  </si>
  <si>
    <t>1.11.3.2.4</t>
  </si>
  <si>
    <t>1.11.3.2.5</t>
  </si>
  <si>
    <t>1.11.3.2.6</t>
  </si>
  <si>
    <t>1.11.3.2.7</t>
  </si>
  <si>
    <t>1.11.3.2.8</t>
  </si>
  <si>
    <t>1.11.3.2.9</t>
  </si>
  <si>
    <t>1.11.3.2.10</t>
  </si>
  <si>
    <t>1.11.3.4</t>
  </si>
  <si>
    <t>1.11.6.1.3</t>
  </si>
  <si>
    <t>1.11.6.1.5</t>
  </si>
  <si>
    <t>1.11.6.1.4</t>
  </si>
  <si>
    <t>1.11.6.2.4</t>
  </si>
  <si>
    <t>1.11.6.2.5</t>
  </si>
  <si>
    <t>1.11.6.2.6</t>
  </si>
  <si>
    <t>1.12.3.2</t>
  </si>
  <si>
    <t>1.13.1.1.1</t>
  </si>
  <si>
    <t>1.13.1.1.2</t>
  </si>
  <si>
    <t>1.13.1.1.3</t>
  </si>
  <si>
    <t>1.13.1.1.4</t>
  </si>
  <si>
    <t>1.13.1.1.5</t>
  </si>
  <si>
    <t>1.13.1.1.6</t>
  </si>
  <si>
    <t>1.13.1.1.7</t>
  </si>
  <si>
    <t>1.13.1.1.8</t>
  </si>
  <si>
    <t>1.13.1.1.9</t>
  </si>
  <si>
    <t>1.13.1.1.10</t>
  </si>
  <si>
    <t>1.13.1.1.11</t>
  </si>
  <si>
    <t>1.13.1.1.12</t>
  </si>
  <si>
    <t>1.13.2.1.1</t>
  </si>
  <si>
    <t>1.13.2.1.2</t>
  </si>
  <si>
    <t>1.13.2.1.3</t>
  </si>
  <si>
    <t>1.13.2.1.4</t>
  </si>
  <si>
    <t>1.13.2.1.5</t>
  </si>
  <si>
    <t>1.13.2.1.6</t>
  </si>
  <si>
    <t>1.13.2.1.7</t>
  </si>
  <si>
    <t>1.13.2.1.8</t>
  </si>
  <si>
    <t>1.13.2.1.9</t>
  </si>
  <si>
    <t>1.13.2.1.10</t>
  </si>
  <si>
    <t>1.13.2.1.11</t>
  </si>
  <si>
    <t>1.13.2.1.12</t>
  </si>
  <si>
    <t>1.13.3.1.1</t>
  </si>
  <si>
    <t>1.13.3.1.2</t>
  </si>
  <si>
    <t>1.13.3.1.3</t>
  </si>
  <si>
    <t>1.13.3.1.4</t>
  </si>
  <si>
    <t>1.13.3.1.5</t>
  </si>
  <si>
    <t>1.13.3.1.6</t>
  </si>
  <si>
    <t>1.13.3.1.7</t>
  </si>
  <si>
    <t>1.13.3.1.8</t>
  </si>
  <si>
    <t>1.13.3.1.9</t>
  </si>
  <si>
    <t>1.13.3.1.10</t>
  </si>
  <si>
    <t>1.13.3.1.11</t>
  </si>
  <si>
    <t>1.13.3.1.12</t>
  </si>
  <si>
    <t>1.13.3.1.13</t>
  </si>
  <si>
    <t>1.13.3.1.14</t>
  </si>
  <si>
    <t>1.13.4.1.1</t>
  </si>
  <si>
    <t>1.13.4.1.2</t>
  </si>
  <si>
    <t>1.13.4.1.3</t>
  </si>
  <si>
    <t>1.13.4.1.4</t>
  </si>
  <si>
    <t>1.13.4.1.5</t>
  </si>
  <si>
    <t>1.13.4.1.6</t>
  </si>
  <si>
    <t>1.13.4.1.7</t>
  </si>
  <si>
    <t>1.13.4.1.8</t>
  </si>
  <si>
    <t>1.13.4.1.9</t>
  </si>
  <si>
    <t>1.13.4.1.10</t>
  </si>
  <si>
    <t>1.13.4.1.11</t>
  </si>
  <si>
    <t>1.13.4.1.12</t>
  </si>
  <si>
    <t>1.13.5.1.1</t>
  </si>
  <si>
    <t>1.13.5.1.2</t>
  </si>
  <si>
    <t>1.13.5.1.3</t>
  </si>
  <si>
    <t>1.13.5.1.4</t>
  </si>
  <si>
    <t>1.13.5.1.5</t>
  </si>
  <si>
    <t>1.13.5.1.6</t>
  </si>
  <si>
    <t>1.13.5.1.7</t>
  </si>
  <si>
    <t>1.13.5.1.8</t>
  </si>
  <si>
    <t>1.13.5.1.9</t>
  </si>
  <si>
    <t>1.13.5.1.10</t>
  </si>
  <si>
    <t>1.13.5.1.11</t>
  </si>
  <si>
    <t>1.13.5.1.12</t>
  </si>
  <si>
    <t>1.13.6.1.1</t>
  </si>
  <si>
    <t>1.13.6.1.2</t>
  </si>
  <si>
    <t>1.13.6.1.3</t>
  </si>
  <si>
    <t>1.13.6.1.4</t>
  </si>
  <si>
    <t>1.13.6.1.5</t>
  </si>
  <si>
    <t>1.13.6.1.6</t>
  </si>
  <si>
    <t>1.13.6.1.7</t>
  </si>
  <si>
    <t>1.13.6.1.8</t>
  </si>
  <si>
    <t>1.13.6.1.9</t>
  </si>
  <si>
    <t>1.13.6.1.10</t>
  </si>
  <si>
    <t>1.13.6.1.11</t>
  </si>
  <si>
    <t>1.13.6.1.12</t>
  </si>
  <si>
    <t>1.13.7.1.1</t>
  </si>
  <si>
    <t>1.13.7.1.2</t>
  </si>
  <si>
    <t>1.13.7.1.3</t>
  </si>
  <si>
    <t>1.13.7.1.4</t>
  </si>
  <si>
    <t>1.13.7.1.5</t>
  </si>
  <si>
    <t>1.13.7.1.6</t>
  </si>
  <si>
    <t>1.13.7.1.7</t>
  </si>
  <si>
    <t>1.13.7.1.8</t>
  </si>
  <si>
    <t>1.13.7.1.9</t>
  </si>
  <si>
    <t>1.13.7.1.10</t>
  </si>
  <si>
    <t>1.13.7.1.11</t>
  </si>
  <si>
    <t>1.13.7.1.12</t>
  </si>
  <si>
    <t>1.13.8.1.1</t>
  </si>
  <si>
    <t>1.13.8.1.2</t>
  </si>
  <si>
    <t>1.13.8.1.3</t>
  </si>
  <si>
    <t>1.13.8.1.4</t>
  </si>
  <si>
    <t>1.13.8.1.5</t>
  </si>
  <si>
    <t>1.13.8.1.6</t>
  </si>
  <si>
    <t>1.13.8.1.7</t>
  </si>
  <si>
    <t>1.13.8.1.8</t>
  </si>
  <si>
    <t>1.13.8.1.9</t>
  </si>
  <si>
    <t>1.13.8.1.10</t>
  </si>
  <si>
    <t>1.13.8.1.11</t>
  </si>
  <si>
    <t>1.13.8.1.12</t>
  </si>
  <si>
    <t>1.18.2</t>
  </si>
  <si>
    <t>*</t>
  </si>
  <si>
    <t>Демонтаж ж/б площадок под кран для монтажа ВЭУ №№ 1-19, в т.ч:</t>
  </si>
  <si>
    <t xml:space="preserve">Монтаж концевых муфт, подключение и испытание (в т.ч. методом частичных разрядов) КЛ 35 кВ, в т.ч.: </t>
  </si>
  <si>
    <t>Монтаж и пуско-наладка РЗА и РАС, в т.ч.:</t>
  </si>
  <si>
    <t>Монтаж оборудования, наладка системы РЗА и РАС в модуле управления ВЭС</t>
  </si>
  <si>
    <t>• разработка и согласование с Заказчиком программы испытаний свай;
• геодезические работы, геодезическая разбивка свайного поля;
• снятие плодородного грунта, складирование плодородного грунта. Место складирования плодородного грунта Подрядчик должен согласовать с Заказчиком до начала выполнения работ.
• Устройство буронабивных свай, в т.ч.: бурение скважин, установка обсадных труб, изготовление и установка армокаркасов, бетонирование; 
• Определение сплошности (однородности) бетона (монолитных железобетонных конструкции) буронабивных свай неразрушающим методом контроля, включая предоставление Заказчику методики контроля;
• испытания статической (вдавливающей) нагрузкой согласно программе испытаний, разработанной Подрядчиком с соблюдением СП48.13330.2011 и ГОСТ 5686-2012;
• ведение журнала в процессе испытания свай, в соответствии с ГОСТ 5686-2012;
• оформление результатов испытаний в виде графиков зависимости осадки сваи от нагрузки и измерения деформации во времени по ступеням нагружения (ГОСТ 5686-2012 Приложение К) и передача Заказчику;
• оформление технического отчета.</t>
  </si>
  <si>
    <t>Подготовка и сдача полного комплекта исполнительной документации, на выполненные объемы работ в соответствии с действующими НД РФ, подготовка программ для комплексного опробования и ОПРЧ, подготовка отчетов о результах комплексного опробования и опыта ОПРЧ и согласование их Заказчиком и СО ЕЭС</t>
  </si>
  <si>
    <t>Выполнение комплекса работ по устройству буронабивных свай и статическому испытанию свай (вдавливающей нагрузкой) ветряных электрических установок (далее – ВЭУ) №№1-19, в т.ч.:</t>
  </si>
  <si>
    <t>1.10</t>
  </si>
  <si>
    <t>Создание системы СОТИ АССО (включая СПД СОТИ АССО, диспетчерскую и технологическую телефонную связь, КИСУ), в т.ч.:</t>
  </si>
  <si>
    <t>Монтаж оборудования, наладка системы СОТИ АССО  (включая СПД СОТИ АССО, диспетчерскую и технологическую телефонную связь, КИСУ ) в модуле управления ВЭС</t>
  </si>
  <si>
    <t>Монтаж оборудования, наладка системы АИИС КУЭ в модуле управления ВЭС</t>
  </si>
  <si>
    <t>Монтаж оборудования, налада системы ОПС и СОУЭ в модуле управления ВЭС</t>
  </si>
  <si>
    <t>Создание системы ОПС и СОУЭ, в т.ч.:</t>
  </si>
  <si>
    <t>Монтаж и локальная наладка оборудования системы СОТИ АССО на ВЭУ№5</t>
  </si>
  <si>
    <t>Монтаж и локальная наладка оборудования системы СОТИ АССО на ВЭУ№6</t>
  </si>
  <si>
    <t>Монтаж и локальная наладка оборудования системы СОТИ АССО на ВЭУ№7</t>
  </si>
  <si>
    <t>Монтаж и локальная наладка оборудования системы СОТИ АССО на ВЭУ№8</t>
  </si>
  <si>
    <t>Монтаж и локальная наладка оборудования системы СОТИ АССО на ВЭУ№9</t>
  </si>
  <si>
    <t>Монтаж и локальная наладка оборудования системы СОТИ АССО на ВЭУ№10</t>
  </si>
  <si>
    <t>Монтаж и локальная наладка оборудования системы СОТИ АССО на ВЭУ№11</t>
  </si>
  <si>
    <t>Монтаж и локальная наладка оборудования системы СОТИ АССО на ВЭУ№12</t>
  </si>
  <si>
    <t>Монтаж и локальная наладка оборудования системы СОТИ АССО на ВЭУ№13</t>
  </si>
  <si>
    <t>Монтаж и локальная наладка оборудования системы СОТИ АССО на ВЭУ№14</t>
  </si>
  <si>
    <t>Монтаж и локальная наладка оборудования системы СОТИ АССО на ВЭУ№15</t>
  </si>
  <si>
    <t>Комплексная наладка системы СОТИ АССО, проведение испытаний, проведение опытной эксплуатации и сдача в промышленную эксплуатацию. Получение акта о соответствии системы СОТИ АССО техническим требованиям ОРЭМ (ГТП1)**</t>
  </si>
  <si>
    <t>Комплексная наладка системы АИИС КУЭ, проведение испытаний, проведение опытной эксплуатации и сдача в промышленную эксплуатацию (ГТП1)**</t>
  </si>
  <si>
    <t>Получение акта о соответствии АИИС КУЭ техническим требованиям по классу «N» (ГТП1), включая разработку алгоритмов учета потерь, подготовку комплекта документации для подачи заявки в АО "АТС" (Паспорта-протоколы, свидетельства о поверке приборов учета и т.д.)</t>
  </si>
  <si>
    <t>Получение акта о соответствии АИИС КУЭ техническим требованиям по классу «А» (ГТП1), включая утверждение типа СИ АИИС КУЭ, метрологическую поверку АИИС КУЭ, разработку и аттестацию МИ, разработка тома №2 опросных листов.</t>
  </si>
  <si>
    <t>Создание системы ОПСи СОУЭ, в т.ч.:</t>
  </si>
  <si>
    <t>Монтаж оборудования системы ОПС и СОУЭ на ВЭУ№5</t>
  </si>
  <si>
    <t>Монтаж оборудования системы ОПС и СОУЭ на ВЭУ№6</t>
  </si>
  <si>
    <t>Монтаж оборудования системы ОПС и СОУЭ на ВЭУ№7</t>
  </si>
  <si>
    <t>Монтаж оборудования системы ОПС и СОУЭ на ВЭУ№8</t>
  </si>
  <si>
    <t>Монтаж оборудования системы ОПС и СОУЭ на ВЭУ№9</t>
  </si>
  <si>
    <t>Монтаж оборудования системы ОПС и СОУЭ на ВЭУ№10</t>
  </si>
  <si>
    <t>Монтаж оборудования системы ОПС и СОУЭ на ВЭУ№11</t>
  </si>
  <si>
    <t>Монтаж оборудования системы ОПС и СОУЭ на ВЭУ№12</t>
  </si>
  <si>
    <t>Монтаж оборудования системы ОПС и СОУЭ на ВЭУ№13</t>
  </si>
  <si>
    <t>Монтаж оборудования системы ОПС и СОУЭ на ВЭУ№14</t>
  </si>
  <si>
    <t>Монтаж оборудования системы ОПС и СОУЭ на ВЭУ№15</t>
  </si>
  <si>
    <t>Комплексная наладка системы ОПС и СОУЭ, проведение испытаний, проведение опытной эксплуатации и сдача в промышленную эксплуатацию (ГТП1)**</t>
  </si>
  <si>
    <t>Монтаж и локальная наладка оборудования системы СОТИ АССО на ВЭУ№1</t>
  </si>
  <si>
    <t>Монтаж и локальная наладка оборудования системы СОТИ АССО на ВЭУ№2</t>
  </si>
  <si>
    <t>Монтаж и локальная наладка оборудования системы СОТИ АССО на ВЭУ№3</t>
  </si>
  <si>
    <t>Монтаж и локальная наладка оборудования системы СОТИ АССО на ВЭУ№4</t>
  </si>
  <si>
    <t>Монтаж и локальная наладка оборудования системы СОТИ АССО на ВЭУ№16</t>
  </si>
  <si>
    <t>Монтаж и локальная наладка оборудования системы СОТИ АССО на ВЭУ№17</t>
  </si>
  <si>
    <t>Монтаж и локальная наладка оборудования системы СОТИ АССО на ВЭУ№18</t>
  </si>
  <si>
    <t>Монтаж и локальная наладка оборудования системы СОТИ АССО на ВЭУ№19</t>
  </si>
  <si>
    <t>Комплексная наладка системы СОТИ АССО, проведение испытаний, проведение опытной эксплуатации и сдача в промышленную эксплуатацию. Получение акта о соответствии системы СОТИ АССО техническим требованиям ОРЭМ (ГТП2)**</t>
  </si>
  <si>
    <t>Комплексная наладка системы АИИС КУЭ, проведение испытаний, проведение опытной эксплуатации и сдача в промышленную эксплуатацию (ГТП2)**</t>
  </si>
  <si>
    <t>Получение акта о соответствии АИИС КУЭ техническим требованиям по классу «N» (ГТП2), включая разработку алгоритмов учета потерь, подготовку комплекта документации для подачи заявки в АО "АТС" (Паспорта-протоколы, свидетельства о поверке приборов учета и т.д.)</t>
  </si>
  <si>
    <t>Получение акта о соответствии АИИС КУЭ техническим требованиям по классу «А» (ГТП2), включая утверждение типа СИ АИИС КУЭ, метрологическую поверку АИИС КУЭ, разработку и аттестацию МИ, разработка тома №2 опросных листов.</t>
  </si>
  <si>
    <t>Монтаж оборудования системы ОПС и СОУЭ на ВЭУ№1</t>
  </si>
  <si>
    <t>Монтаж оборудования системы ОПС и СОУЭ на ВЭУ№2</t>
  </si>
  <si>
    <t>Монтаж оборудования системы ОПС и СОУЭ на ВЭУ№3</t>
  </si>
  <si>
    <t>Монтаж оборудования системы ОПС и СОУЭ на ВЭУ№4</t>
  </si>
  <si>
    <t>Монтаж оборудования системы ОПС и СОУЭ на ВЭУ№16</t>
  </si>
  <si>
    <t>Монтаж оборудования системы ОПС и СОУЭ на ВЭУ№17</t>
  </si>
  <si>
    <t>Монтаж оборудования системы ОПС и СОУЭ на ВЭУ№18</t>
  </si>
  <si>
    <t>Монтаж оборудования системы ОПС и СОУЭ на ВЭУ№19</t>
  </si>
  <si>
    <t>Комплексная наладка системы ОПС и СОУЭ, проведение испытаний, проведение опытной эксплуатации и сдача в промышленную эксплуатацию (ГТП2)**</t>
  </si>
  <si>
    <t>Участие в проведении комплексного опробования и аттестации мощности (при участии Заказчика и представителей Поставщика ВЭУ), всего оборудования входящего в состав комплекса, но не ограничиваясь: КИП, генератора и вспомогательного оборудования ВЭУ, кабельные линии 35кВ, 0.4кВ, Модуля управления ВЭС, СГЭ, РУСН-0,4кВ, РЗА и РАС, АСУ ТП, ОПС и видеонаблюдение, сети связь, АИИС КУЭ, СОТИ АССО и контрольных испытаний на подтверждение эксплуатационных показателей с последующим оформлением акта передачи оборудования в эксплуатацию</t>
  </si>
  <si>
    <t>Устройство кабельных линий под силовой кабель 35 кВ, ВОЛС (устройство траншей, прокладка КЛ, обратная засыпка, монтаж концевых и соединительных муфт, подключение и испытания (в т.ч методом частичных разрядов)), в т.ч.:</t>
  </si>
  <si>
    <t>1.11.3.3.1</t>
  </si>
  <si>
    <t>1.11.3.4.1</t>
  </si>
  <si>
    <t>Монтаж и пусконаладка, испытания смонтированного: ЭТО, создание сетей связи, СОТИ АССО, АИИС КУЭ, АСУ ВЭУ, видеонаблюдения, СКУД, ГГС, отпугивания птиц, ОПС, СОУЭ (ГТП№2), в т.ч.:</t>
  </si>
  <si>
    <t>Монтаж и пусконаладка, испытания смонтированного: ЭТО, создание сетей связи, СОТИАССО, АИИС КУЭ, АСУ ВЭУ, видеонаблюдения, СКУД, ГГС, отпугивания птиц, ОПС, СОУЭ (ГТП№1), в т.ч.:</t>
  </si>
  <si>
    <t xml:space="preserve"> СМР, ЭМР, ПНР Модуля управления ВЭС, оборудования на узлах агрегации, в т.ч.:</t>
  </si>
  <si>
    <t>Наименование и ИНН Участника Закупки:</t>
  </si>
  <si>
    <r>
      <t xml:space="preserve">Стоимость, руб. </t>
    </r>
    <r>
      <rPr>
        <b/>
        <sz val="12"/>
        <color rgb="FFFF0000"/>
        <rFont val="Times New Roman"/>
        <family val="1"/>
        <charset val="204"/>
      </rPr>
      <t>кроме того, НДС (НДС начисляется сверх стоимости по ставке, предусмотренной дей-ствующим законодательством РФ на момент сдачи-приемки работ) 
или 
НДС не предусмотрен</t>
    </r>
  </si>
  <si>
    <r>
      <t>За единицу</t>
    </r>
    <r>
      <rPr>
        <b/>
        <sz val="12"/>
        <color rgb="FFFF0000"/>
        <rFont val="Times New Roman"/>
        <family val="1"/>
        <charset val="204"/>
      </rPr>
      <t>* 
(* стоимость за единицу прописывается с округлением до 2-х знаков после запятой)</t>
    </r>
  </si>
  <si>
    <t>Общая</t>
  </si>
  <si>
    <t>Итого по Объекту "Покровская ВЭС"</t>
  </si>
  <si>
    <t>Таблица-5.2. Расчет Ценового предложения по Объекту "Покровская ВЭС"</t>
  </si>
  <si>
    <t>Справочно: стоимость 1 ж\б плиты, _________ руб., без НДС. Указанная стоимость будет использоваться  для определения стоимости оприходования ТМЦ, по результатам демонтажа соответствующей площадки (подэтап 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</si>
</sst>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0\ _₽"/>
  </numFmts>
  <fonts count="41" x14ac:knownFonts="1">
    <font>
      <sz val="11"/>
      <color theme="1"/>
      <name val="Calibri"/>
      <family val="2"/>
      <scheme val="minor"/>
    </font>
    <font>
      <b/>
      <sz val="10"/>
      <color rgb="FF363636"/>
      <name val="Arial Narrow"/>
      <family val="2"/>
      <charset val="204"/>
    </font>
    <font>
      <b/>
      <sz val="10"/>
      <color rgb="FF363636"/>
      <name val="Arial"/>
      <family val="2"/>
      <charset val="204"/>
    </font>
    <font>
      <sz val="10"/>
      <color rgb="FF363636"/>
      <name val="Arial"/>
      <family val="2"/>
      <charset val="204"/>
    </font>
    <font>
      <sz val="11"/>
      <color theme="1"/>
      <name val="Arial"/>
      <family val="2"/>
      <charset val="204"/>
    </font>
    <font>
      <b/>
      <sz val="11"/>
      <color rgb="FF000000"/>
      <name val="Arial"/>
      <family val="2"/>
      <charset val="204"/>
    </font>
    <font>
      <sz val="11"/>
      <color rgb="FF000000"/>
      <name val="Arial"/>
      <family val="2"/>
      <charset val="204"/>
    </font>
    <font>
      <b/>
      <sz val="14"/>
      <color theme="1"/>
      <name val="Arial"/>
      <family val="2"/>
      <charset val="204"/>
    </font>
    <font>
      <b/>
      <sz val="11"/>
      <color theme="1"/>
      <name val="Arial"/>
      <family val="2"/>
      <charset val="204"/>
    </font>
    <font>
      <b/>
      <sz val="11"/>
      <name val="Arial"/>
      <family val="2"/>
      <charset val="204"/>
    </font>
    <font>
      <sz val="11"/>
      <name val="Arial"/>
      <family val="2"/>
      <charset val="204"/>
    </font>
    <font>
      <sz val="11"/>
      <color rgb="FFFF0000"/>
      <name val="Arial"/>
      <family val="2"/>
      <charset val="204"/>
    </font>
    <font>
      <i/>
      <sz val="10"/>
      <color rgb="FF000000"/>
      <name val="Times New Roman"/>
      <family val="1"/>
      <charset val="204"/>
    </font>
    <font>
      <sz val="11"/>
      <color rgb="FF363636"/>
      <name val="Arial"/>
      <family val="2"/>
      <charset val="204"/>
    </font>
    <font>
      <sz val="10"/>
      <color theme="1"/>
      <name val="Times New Roman"/>
      <family val="1"/>
      <charset val="204"/>
    </font>
    <font>
      <b/>
      <sz val="10"/>
      <color theme="1"/>
      <name val="Times New Roman"/>
      <family val="1"/>
      <charset val="204"/>
    </font>
    <font>
      <b/>
      <sz val="10"/>
      <name val="Times New Roman"/>
      <family val="1"/>
      <charset val="204"/>
    </font>
    <font>
      <sz val="10"/>
      <color rgb="FF000000"/>
      <name val="Times New Roman"/>
      <family val="1"/>
      <charset val="204"/>
    </font>
    <font>
      <sz val="10"/>
      <name val="Times New Roman"/>
      <family val="1"/>
      <charset val="204"/>
    </font>
    <font>
      <b/>
      <sz val="10"/>
      <color rgb="FF363636"/>
      <name val="Times New Roman"/>
      <family val="1"/>
      <charset val="204"/>
    </font>
    <font>
      <sz val="11"/>
      <name val="Calibri"/>
      <family val="2"/>
      <scheme val="minor"/>
    </font>
    <font>
      <sz val="11"/>
      <color theme="1"/>
      <name val="Times New Roman"/>
      <family val="1"/>
      <charset val="204"/>
    </font>
    <font>
      <sz val="8"/>
      <name val="Calibri"/>
      <family val="2"/>
      <scheme val="minor"/>
    </font>
    <font>
      <sz val="11"/>
      <name val="Arial Narrow"/>
      <family val="2"/>
      <charset val="204"/>
    </font>
    <font>
      <sz val="12"/>
      <name val="Arial Narrow"/>
      <family val="2"/>
      <charset val="204"/>
    </font>
    <font>
      <b/>
      <sz val="14"/>
      <name val="Arial Narrow"/>
      <family val="2"/>
      <charset val="204"/>
    </font>
    <font>
      <b/>
      <sz val="10"/>
      <name val="Arial Narrow"/>
      <family val="2"/>
      <charset val="204"/>
    </font>
    <font>
      <b/>
      <sz val="12"/>
      <name val="Arial"/>
      <family val="2"/>
      <charset val="204"/>
    </font>
    <font>
      <strike/>
      <sz val="11"/>
      <name val="Arial"/>
      <family val="2"/>
      <charset val="204"/>
    </font>
    <font>
      <sz val="10"/>
      <name val="Arial"/>
      <family val="2"/>
      <charset val="204"/>
    </font>
    <font>
      <b/>
      <sz val="11"/>
      <color rgb="FFFF0000"/>
      <name val="Arial"/>
      <family val="2"/>
      <charset val="204"/>
    </font>
    <font>
      <sz val="11"/>
      <color rgb="FFFF0000"/>
      <name val="Arial Narrow"/>
      <family val="2"/>
      <charset val="204"/>
    </font>
    <font>
      <b/>
      <sz val="12"/>
      <name val="Times New Roman"/>
      <family val="1"/>
      <charset val="204"/>
    </font>
    <font>
      <sz val="12"/>
      <name val="Times New Roman"/>
      <family val="1"/>
      <charset val="204"/>
    </font>
    <font>
      <b/>
      <sz val="11"/>
      <name val="Times New Roman"/>
      <family val="1"/>
      <charset val="204"/>
    </font>
    <font>
      <b/>
      <sz val="12"/>
      <color rgb="FFFF0000"/>
      <name val="Times New Roman"/>
      <family val="1"/>
      <charset val="204"/>
    </font>
    <font>
      <b/>
      <sz val="14"/>
      <name val="Times New Roman"/>
      <family val="1"/>
      <charset val="204"/>
    </font>
    <font>
      <b/>
      <sz val="18"/>
      <name val="Times New Roman"/>
      <family val="1"/>
      <charset val="204"/>
    </font>
    <font>
      <b/>
      <sz val="20"/>
      <name val="Arial Narrow"/>
      <family val="2"/>
      <charset val="204"/>
    </font>
    <font>
      <i/>
      <sz val="11"/>
      <color rgb="FFFF0000"/>
      <name val="Arial"/>
      <family val="2"/>
      <charset val="204"/>
    </font>
    <font>
      <b/>
      <i/>
      <sz val="10"/>
      <color rgb="FFFF0000"/>
      <name val="Times New Roman"/>
      <family val="1"/>
      <charset val="204"/>
    </font>
  </fonts>
  <fills count="12">
    <fill>
      <patternFill patternType="none"/>
    </fill>
    <fill>
      <patternFill patternType="gray125"/>
    </fill>
    <fill>
      <patternFill patternType="solid">
        <fgColor rgb="FFDFE3E8"/>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rgb="FFFFFFFF"/>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rgb="FFFFFF99"/>
        <bgColor indexed="64"/>
      </patternFill>
    </fill>
    <fill>
      <patternFill patternType="solid">
        <fgColor rgb="FFFFFF00"/>
        <bgColor indexed="64"/>
      </patternFill>
    </fill>
  </fills>
  <borders count="22">
    <border>
      <left/>
      <right/>
      <top/>
      <bottom/>
      <diagonal/>
    </border>
    <border>
      <left style="thin">
        <color rgb="FFB1BBCC"/>
      </left>
      <right style="thin">
        <color rgb="FFB1BBCC"/>
      </right>
      <top style="thin">
        <color rgb="FFB1BBCC"/>
      </top>
      <bottom style="thin">
        <color rgb="FFB1BBCC"/>
      </bottom>
      <diagonal/>
    </border>
    <border>
      <left style="thin">
        <color rgb="FFB1BBCC"/>
      </left>
      <right style="thin">
        <color rgb="FFB1BBCC"/>
      </right>
      <top style="thin">
        <color rgb="FFB1BBCC"/>
      </top>
      <bottom/>
      <diagonal/>
    </border>
    <border>
      <left style="thin">
        <color rgb="FFB1BBCC"/>
      </left>
      <right style="thin">
        <color rgb="FFB1BBCC"/>
      </right>
      <top/>
      <bottom/>
      <diagonal/>
    </border>
    <border>
      <left style="thin">
        <color rgb="FFB1BBCC"/>
      </left>
      <right style="thin">
        <color rgb="FFB1BBCC"/>
      </right>
      <top/>
      <bottom style="thin">
        <color rgb="FFB1BBCC"/>
      </bottom>
      <diagonal/>
    </border>
    <border>
      <left style="thin">
        <color rgb="FFB1BBCC"/>
      </left>
      <right/>
      <top/>
      <bottom/>
      <diagonal/>
    </border>
    <border>
      <left style="thin">
        <color rgb="FFB1BBCC"/>
      </left>
      <right/>
      <top style="thin">
        <color rgb="FFB1BBCC"/>
      </top>
      <bottom/>
      <diagonal/>
    </border>
    <border>
      <left style="thin">
        <color rgb="FFB1BBCC"/>
      </left>
      <right/>
      <top/>
      <bottom style="thin">
        <color rgb="FFB1BBCC"/>
      </bottom>
      <diagonal/>
    </border>
    <border>
      <left style="thin">
        <color rgb="FFB1BBCC"/>
      </left>
      <right/>
      <top style="thin">
        <color rgb="FFB1BBCC"/>
      </top>
      <bottom style="thin">
        <color rgb="FFB1BBCC"/>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400">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5" borderId="1" xfId="0" applyFont="1" applyFill="1" applyBorder="1" applyAlignment="1">
      <alignment vertical="center" wrapText="1"/>
    </xf>
    <xf numFmtId="14" fontId="6" fillId="5" borderId="1" xfId="0" applyNumberFormat="1" applyFont="1" applyFill="1" applyBorder="1" applyAlignment="1">
      <alignment horizontal="center" vertical="center" wrapText="1"/>
    </xf>
    <xf numFmtId="0" fontId="4" fillId="0" borderId="0" xfId="0" applyFont="1" applyAlignment="1">
      <alignment horizontal="center"/>
    </xf>
    <xf numFmtId="0" fontId="4" fillId="0" borderId="0" xfId="0" applyFont="1"/>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14" fontId="3" fillId="2"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8" fillId="3"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5" fillId="4" borderId="0" xfId="0" applyFont="1" applyFill="1" applyBorder="1" applyAlignment="1">
      <alignment horizontal="center" vertical="center" wrapText="1"/>
    </xf>
    <xf numFmtId="0" fontId="5" fillId="4" borderId="0" xfId="0" applyFont="1" applyFill="1" applyBorder="1" applyAlignment="1">
      <alignment vertical="center" wrapText="1"/>
    </xf>
    <xf numFmtId="14" fontId="8" fillId="4"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4" fontId="8" fillId="4" borderId="0" xfId="0" applyNumberFormat="1" applyFont="1" applyFill="1" applyAlignment="1">
      <alignment horizontal="center"/>
    </xf>
    <xf numFmtId="0" fontId="4" fillId="4" borderId="0" xfId="0" applyFont="1" applyFill="1" applyAlignment="1">
      <alignment horizontal="center"/>
    </xf>
    <xf numFmtId="0" fontId="4" fillId="4" borderId="0" xfId="0" applyFont="1" applyFill="1"/>
    <xf numFmtId="0" fontId="9" fillId="4" borderId="0" xfId="0" applyFont="1" applyFill="1" applyBorder="1" applyAlignment="1">
      <alignment horizontal="center" vertical="center" wrapText="1"/>
    </xf>
    <xf numFmtId="0" fontId="9" fillId="4" borderId="0" xfId="0" applyFont="1" applyFill="1" applyBorder="1" applyAlignment="1">
      <alignment vertical="center" wrapText="1"/>
    </xf>
    <xf numFmtId="14" fontId="9" fillId="4" borderId="0" xfId="0" applyNumberFormat="1" applyFont="1" applyFill="1" applyBorder="1" applyAlignment="1">
      <alignment horizontal="center" vertical="center" wrapText="1"/>
    </xf>
    <xf numFmtId="0" fontId="10" fillId="0" borderId="0" xfId="0" applyFont="1"/>
    <xf numFmtId="0" fontId="10" fillId="4" borderId="0" xfId="0" applyFont="1" applyFill="1" applyAlignment="1">
      <alignment horizontal="center"/>
    </xf>
    <xf numFmtId="0" fontId="10" fillId="4" borderId="0" xfId="0" applyFont="1" applyFill="1"/>
    <xf numFmtId="17"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8" fillId="0" borderId="1" xfId="0" applyFont="1" applyFill="1" applyBorder="1" applyAlignment="1">
      <alignment vertical="center" wrapText="1"/>
    </xf>
    <xf numFmtId="0" fontId="4" fillId="0" borderId="0" xfId="0" applyFont="1" applyFill="1"/>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10" fillId="0" borderId="0" xfId="0" applyFont="1" applyFill="1"/>
    <xf numFmtId="0" fontId="10"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14" fontId="11" fillId="0" borderId="1" xfId="0" applyNumberFormat="1" applyFont="1" applyFill="1" applyBorder="1" applyAlignment="1">
      <alignment horizontal="center" vertical="center" wrapText="1"/>
    </xf>
    <xf numFmtId="0" fontId="11" fillId="0" borderId="0" xfId="0" applyFont="1"/>
    <xf numFmtId="0" fontId="11" fillId="0" borderId="1" xfId="0" applyFont="1" applyFill="1" applyBorder="1" applyAlignment="1">
      <alignment vertical="center" wrapText="1"/>
    </xf>
    <xf numFmtId="0" fontId="1" fillId="2" borderId="1" xfId="0" applyFont="1" applyFill="1" applyBorder="1" applyAlignment="1">
      <alignment horizontal="center" vertical="center" wrapText="1"/>
    </xf>
    <xf numFmtId="164" fontId="4" fillId="0" borderId="0" xfId="0" applyNumberFormat="1" applyFont="1" applyAlignment="1">
      <alignment horizontal="center"/>
    </xf>
    <xf numFmtId="164" fontId="11" fillId="0" borderId="0" xfId="0" applyNumberFormat="1" applyFont="1" applyAlignment="1">
      <alignment horizontal="center"/>
    </xf>
    <xf numFmtId="14" fontId="4" fillId="0" borderId="0" xfId="0" applyNumberFormat="1" applyFont="1" applyAlignment="1">
      <alignment horizontal="center"/>
    </xf>
    <xf numFmtId="0" fontId="4" fillId="0" borderId="0" xfId="0" applyFont="1" applyFill="1" applyAlignment="1">
      <alignment horizontal="center"/>
    </xf>
    <xf numFmtId="0" fontId="10" fillId="0" borderId="0" xfId="0" applyFont="1" applyFill="1" applyAlignment="1">
      <alignment horizontal="center"/>
    </xf>
    <xf numFmtId="0" fontId="10" fillId="0" borderId="0" xfId="0" applyFont="1" applyAlignment="1">
      <alignment horizontal="center"/>
    </xf>
    <xf numFmtId="4" fontId="4" fillId="0" borderId="0" xfId="0" applyNumberFormat="1" applyFont="1"/>
    <xf numFmtId="4" fontId="4" fillId="0" borderId="0" xfId="0" applyNumberFormat="1" applyFont="1" applyAlignment="1">
      <alignment horizontal="center"/>
    </xf>
    <xf numFmtId="4" fontId="11" fillId="0" borderId="0" xfId="0" applyNumberFormat="1" applyFont="1"/>
    <xf numFmtId="4" fontId="4" fillId="0" borderId="0" xfId="0" applyNumberFormat="1" applyFont="1" applyFill="1"/>
    <xf numFmtId="4" fontId="10" fillId="0" borderId="0" xfId="0" applyNumberFormat="1" applyFont="1" applyFill="1"/>
    <xf numFmtId="4" fontId="10" fillId="0" borderId="0" xfId="0" applyNumberFormat="1" applyFont="1"/>
    <xf numFmtId="3" fontId="11" fillId="0"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3" fontId="6" fillId="5" borderId="1" xfId="0" applyNumberFormat="1" applyFont="1" applyFill="1" applyBorder="1" applyAlignment="1">
      <alignment horizontal="center" vertical="center" wrapText="1"/>
    </xf>
    <xf numFmtId="3" fontId="6" fillId="5" borderId="8" xfId="0" applyNumberFormat="1" applyFont="1" applyFill="1" applyBorder="1" applyAlignment="1">
      <alignment horizontal="center" vertical="center" wrapText="1"/>
    </xf>
    <xf numFmtId="4" fontId="11" fillId="0" borderId="0" xfId="0" applyNumberFormat="1" applyFont="1" applyAlignment="1">
      <alignment horizontal="center"/>
    </xf>
    <xf numFmtId="0" fontId="4" fillId="0" borderId="0" xfId="0" applyFont="1" applyAlignment="1">
      <alignment vertical="center" wrapText="1"/>
    </xf>
    <xf numFmtId="4" fontId="4" fillId="0" borderId="0" xfId="0" applyNumberFormat="1" applyFont="1" applyAlignment="1">
      <alignment vertical="center" wrapText="1"/>
    </xf>
    <xf numFmtId="4" fontId="4" fillId="0" borderId="0" xfId="0" applyNumberFormat="1" applyFont="1" applyAlignment="1">
      <alignment horizontal="center" vertical="center" wrapText="1"/>
    </xf>
    <xf numFmtId="0" fontId="12" fillId="0" borderId="0" xfId="0" applyFont="1" applyAlignment="1">
      <alignment horizontal="justify" vertical="center" wrapText="1"/>
    </xf>
    <xf numFmtId="0" fontId="4" fillId="0" borderId="0" xfId="0" applyFont="1" applyFill="1" applyAlignment="1">
      <alignment vertical="center" wrapText="1"/>
    </xf>
    <xf numFmtId="0" fontId="4" fillId="6" borderId="9" xfId="0" applyFont="1" applyFill="1" applyBorder="1" applyAlignment="1">
      <alignment vertical="center" wrapText="1"/>
    </xf>
    <xf numFmtId="0" fontId="4" fillId="0" borderId="9" xfId="0" applyFont="1" applyBorder="1" applyAlignment="1">
      <alignment vertical="center" wrapText="1"/>
    </xf>
    <xf numFmtId="0" fontId="4" fillId="0" borderId="9" xfId="0" applyFont="1" applyBorder="1" applyAlignment="1">
      <alignment horizontal="center" vertical="center" wrapText="1"/>
    </xf>
    <xf numFmtId="0" fontId="4" fillId="6" borderId="9"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9" fillId="4" borderId="9" xfId="0" applyFont="1" applyFill="1" applyBorder="1" applyAlignment="1">
      <alignment vertical="center" wrapText="1"/>
    </xf>
    <xf numFmtId="14" fontId="9" fillId="4" borderId="9" xfId="0" applyNumberFormat="1" applyFont="1" applyFill="1" applyBorder="1" applyAlignment="1">
      <alignment horizontal="center" vertical="center" wrapText="1"/>
    </xf>
    <xf numFmtId="0" fontId="6" fillId="5" borderId="9" xfId="0" applyFont="1" applyFill="1" applyBorder="1" applyAlignment="1">
      <alignment vertical="center" wrapText="1"/>
    </xf>
    <xf numFmtId="3" fontId="6" fillId="5" borderId="9" xfId="0" applyNumberFormat="1" applyFont="1" applyFill="1" applyBorder="1" applyAlignment="1">
      <alignment horizontal="center" vertical="center" wrapText="1"/>
    </xf>
    <xf numFmtId="3" fontId="6" fillId="0" borderId="9" xfId="0" applyNumberFormat="1"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2" borderId="9" xfId="0" applyFont="1" applyFill="1" applyBorder="1" applyAlignment="1">
      <alignment horizontal="center" vertical="center" wrapText="1"/>
    </xf>
    <xf numFmtId="49" fontId="4" fillId="0" borderId="0" xfId="0" applyNumberFormat="1" applyFont="1" applyAlignment="1">
      <alignment horizontal="center" vertical="center" wrapText="1"/>
    </xf>
    <xf numFmtId="49" fontId="13" fillId="2" borderId="9" xfId="0" applyNumberFormat="1" applyFont="1" applyFill="1" applyBorder="1" applyAlignment="1">
      <alignment horizontal="center" vertical="center" wrapText="1"/>
    </xf>
    <xf numFmtId="49" fontId="4" fillId="6" borderId="9" xfId="0" applyNumberFormat="1" applyFont="1" applyFill="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9" xfId="0" applyNumberFormat="1" applyFont="1" applyFill="1" applyBorder="1" applyAlignment="1">
      <alignment horizontal="center" vertical="center" wrapText="1"/>
    </xf>
    <xf numFmtId="49" fontId="9" fillId="4" borderId="9" xfId="0" applyNumberFormat="1" applyFont="1" applyFill="1" applyBorder="1" applyAlignment="1">
      <alignment horizontal="center" vertical="center" wrapText="1"/>
    </xf>
    <xf numFmtId="3" fontId="14" fillId="0" borderId="0" xfId="0" applyNumberFormat="1" applyFont="1" applyAlignment="1">
      <alignment horizontal="center" vertical="center" wrapText="1"/>
    </xf>
    <xf numFmtId="0" fontId="14" fillId="0" borderId="0" xfId="0" applyFont="1" applyAlignment="1">
      <alignment vertical="center" wrapText="1"/>
    </xf>
    <xf numFmtId="0" fontId="14" fillId="0" borderId="0" xfId="0" applyFont="1" applyAlignment="1">
      <alignment horizontal="center" vertical="center" wrapText="1"/>
    </xf>
    <xf numFmtId="3" fontId="14" fillId="6" borderId="9" xfId="0" applyNumberFormat="1" applyFont="1" applyFill="1" applyBorder="1" applyAlignment="1">
      <alignment horizontal="center" vertical="center" wrapText="1"/>
    </xf>
    <xf numFmtId="0" fontId="15" fillId="6" borderId="9" xfId="0" applyFont="1" applyFill="1" applyBorder="1" applyAlignment="1">
      <alignment vertical="center" wrapText="1"/>
    </xf>
    <xf numFmtId="0" fontId="14" fillId="6" borderId="9" xfId="0" applyFont="1" applyFill="1" applyBorder="1" applyAlignment="1">
      <alignment vertical="center" wrapText="1"/>
    </xf>
    <xf numFmtId="0" fontId="14" fillId="0" borderId="9" xfId="0" applyFont="1" applyBorder="1" applyAlignment="1">
      <alignment vertical="center" wrapText="1"/>
    </xf>
    <xf numFmtId="0" fontId="14" fillId="0" borderId="9" xfId="0" applyFont="1" applyFill="1" applyBorder="1" applyAlignment="1">
      <alignment vertical="center" wrapText="1"/>
    </xf>
    <xf numFmtId="0" fontId="14" fillId="0" borderId="0" xfId="0" applyFont="1" applyFill="1" applyAlignment="1">
      <alignment vertical="center" wrapText="1"/>
    </xf>
    <xf numFmtId="0" fontId="14" fillId="6"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3" fontId="16" fillId="4" borderId="9" xfId="0" applyNumberFormat="1"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9" xfId="0" applyFont="1" applyFill="1" applyBorder="1" applyAlignment="1">
      <alignment vertical="center" wrapText="1"/>
    </xf>
    <xf numFmtId="14" fontId="16" fillId="4" borderId="9" xfId="0" applyNumberFormat="1" applyFont="1" applyFill="1" applyBorder="1" applyAlignment="1">
      <alignment horizontal="center" vertical="center" wrapText="1"/>
    </xf>
    <xf numFmtId="0" fontId="17" fillId="5" borderId="9" xfId="0" applyFont="1" applyFill="1" applyBorder="1" applyAlignment="1">
      <alignment vertical="center" wrapText="1"/>
    </xf>
    <xf numFmtId="3" fontId="15" fillId="6" borderId="9" xfId="0" applyNumberFormat="1" applyFont="1" applyFill="1" applyBorder="1" applyAlignment="1">
      <alignment horizontal="center" vertical="center" wrapText="1"/>
    </xf>
    <xf numFmtId="0" fontId="18" fillId="0" borderId="9" xfId="0" applyFont="1" applyBorder="1" applyAlignment="1">
      <alignment vertical="center" wrapText="1"/>
    </xf>
    <xf numFmtId="0" fontId="18" fillId="0" borderId="9" xfId="0" applyFont="1" applyFill="1" applyBorder="1" applyAlignment="1">
      <alignment vertical="center" wrapText="1"/>
    </xf>
    <xf numFmtId="0" fontId="14" fillId="0" borderId="0" xfId="0" applyFont="1" applyFill="1" applyBorder="1" applyAlignment="1">
      <alignment horizontal="center" vertical="center" wrapText="1"/>
    </xf>
    <xf numFmtId="3" fontId="17" fillId="5" borderId="9" xfId="0" applyNumberFormat="1" applyFont="1" applyFill="1" applyBorder="1" applyAlignment="1">
      <alignment horizontal="center" vertical="center" wrapText="1"/>
    </xf>
    <xf numFmtId="3" fontId="14" fillId="0" borderId="9" xfId="0" applyNumberFormat="1" applyFont="1" applyBorder="1" applyAlignment="1">
      <alignment horizontal="center" vertical="center" wrapText="1"/>
    </xf>
    <xf numFmtId="3" fontId="17" fillId="0" borderId="9" xfId="0" applyNumberFormat="1" applyFont="1" applyFill="1" applyBorder="1" applyAlignment="1">
      <alignment horizontal="center" vertical="center" wrapText="1"/>
    </xf>
    <xf numFmtId="3" fontId="14" fillId="0" borderId="9" xfId="0" applyNumberFormat="1" applyFont="1" applyFill="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Fill="1" applyBorder="1" applyAlignment="1">
      <alignment vertical="center" wrapText="1"/>
    </xf>
    <xf numFmtId="3" fontId="19" fillId="2" borderId="9" xfId="0" applyNumberFormat="1" applyFont="1" applyFill="1" applyBorder="1" applyAlignment="1">
      <alignment horizontal="center" vertical="center" wrapText="1"/>
    </xf>
    <xf numFmtId="0" fontId="19" fillId="2" borderId="9" xfId="0" applyFont="1" applyFill="1" applyBorder="1" applyAlignment="1">
      <alignment horizontal="center" vertical="center" wrapText="1"/>
    </xf>
    <xf numFmtId="0" fontId="15" fillId="0" borderId="0" xfId="0" applyFont="1" applyAlignment="1">
      <alignment horizontal="center" vertical="center" wrapText="1"/>
    </xf>
    <xf numFmtId="0" fontId="14" fillId="0" borderId="0" xfId="0" applyFont="1" applyAlignment="1">
      <alignment horizontal="right" vertical="center" wrapText="1"/>
    </xf>
    <xf numFmtId="49" fontId="16" fillId="2" borderId="9" xfId="0" applyNumberFormat="1" applyFont="1" applyFill="1" applyBorder="1" applyAlignment="1">
      <alignment horizontal="center" vertical="center" wrapText="1"/>
    </xf>
    <xf numFmtId="0" fontId="16" fillId="2" borderId="9" xfId="0" applyFont="1" applyFill="1" applyBorder="1" applyAlignment="1">
      <alignment horizontal="center" vertical="center" wrapText="1"/>
    </xf>
    <xf numFmtId="0" fontId="20" fillId="0" borderId="0" xfId="0" applyFont="1"/>
    <xf numFmtId="49" fontId="18" fillId="6" borderId="9" xfId="0" applyNumberFormat="1" applyFont="1" applyFill="1" applyBorder="1" applyAlignment="1">
      <alignment horizontal="center" vertical="center" wrapText="1"/>
    </xf>
    <xf numFmtId="0" fontId="16" fillId="6" borderId="9" xfId="0" applyFont="1" applyFill="1" applyBorder="1" applyAlignment="1">
      <alignment vertical="center" wrapText="1"/>
    </xf>
    <xf numFmtId="0" fontId="18" fillId="6" borderId="9" xfId="0" applyFont="1" applyFill="1" applyBorder="1" applyAlignment="1">
      <alignment horizontal="center" vertical="center" wrapText="1"/>
    </xf>
    <xf numFmtId="0" fontId="18" fillId="7" borderId="9" xfId="0" applyFont="1" applyFill="1" applyBorder="1" applyAlignment="1">
      <alignment vertical="center" wrapText="1"/>
    </xf>
    <xf numFmtId="0" fontId="18" fillId="7" borderId="9" xfId="0" applyFont="1" applyFill="1" applyBorder="1" applyAlignment="1">
      <alignment horizontal="center" vertical="center" wrapText="1"/>
    </xf>
    <xf numFmtId="49" fontId="18" fillId="0" borderId="9" xfId="0" applyNumberFormat="1" applyFont="1" applyBorder="1" applyAlignment="1">
      <alignment horizontal="center" vertical="center" wrapText="1"/>
    </xf>
    <xf numFmtId="0" fontId="18" fillId="0" borderId="9" xfId="0" applyFont="1" applyBorder="1" applyAlignment="1">
      <alignment horizontal="center" vertical="center" wrapText="1"/>
    </xf>
    <xf numFmtId="0" fontId="18" fillId="6" borderId="9" xfId="0" applyFont="1" applyFill="1" applyBorder="1" applyAlignment="1">
      <alignment vertical="center" wrapText="1"/>
    </xf>
    <xf numFmtId="49" fontId="18" fillId="0" borderId="9" xfId="0" applyNumberFormat="1" applyFont="1" applyFill="1" applyBorder="1" applyAlignment="1">
      <alignment horizontal="center" vertical="center" wrapText="1"/>
    </xf>
    <xf numFmtId="0" fontId="20" fillId="0" borderId="0" xfId="0" applyFont="1" applyFill="1"/>
    <xf numFmtId="49" fontId="16" fillId="6" borderId="9" xfId="0" applyNumberFormat="1" applyFont="1" applyFill="1" applyBorder="1" applyAlignment="1">
      <alignment horizontal="center" vertical="center" wrapText="1"/>
    </xf>
    <xf numFmtId="49" fontId="16" fillId="4" borderId="9" xfId="0" applyNumberFormat="1" applyFont="1" applyFill="1" applyBorder="1" applyAlignment="1">
      <alignment horizontal="center" vertical="center" wrapText="1"/>
    </xf>
    <xf numFmtId="3" fontId="18" fillId="7" borderId="9" xfId="0" applyNumberFormat="1" applyFont="1" applyFill="1" applyBorder="1" applyAlignment="1">
      <alignment horizontal="center" vertical="center" wrapText="1"/>
    </xf>
    <xf numFmtId="49" fontId="20" fillId="0" borderId="0" xfId="0" applyNumberFormat="1" applyFont="1"/>
    <xf numFmtId="0" fontId="14" fillId="0" borderId="9" xfId="0" applyFont="1" applyBorder="1" applyAlignment="1">
      <alignment horizontal="center" vertical="center" wrapText="1"/>
    </xf>
    <xf numFmtId="0" fontId="14" fillId="8" borderId="9" xfId="0" applyFont="1" applyFill="1" applyBorder="1" applyAlignment="1">
      <alignment horizontal="center" vertical="center" wrapText="1"/>
    </xf>
    <xf numFmtId="0" fontId="14" fillId="8" borderId="9" xfId="0" applyFont="1" applyFill="1" applyBorder="1" applyAlignment="1">
      <alignment vertical="center" wrapText="1"/>
    </xf>
    <xf numFmtId="0" fontId="18" fillId="8" borderId="9" xfId="0" applyFont="1" applyFill="1" applyBorder="1" applyAlignment="1">
      <alignment vertical="center" wrapText="1"/>
    </xf>
    <xf numFmtId="0" fontId="18" fillId="0" borderId="9" xfId="0" applyFont="1" applyFill="1" applyBorder="1" applyAlignment="1">
      <alignment horizontal="left" vertical="center" wrapText="1"/>
    </xf>
    <xf numFmtId="0" fontId="17" fillId="0" borderId="0" xfId="0" applyFont="1" applyAlignment="1">
      <alignment horizontal="justify" vertical="center"/>
    </xf>
    <xf numFmtId="3" fontId="0" fillId="0" borderId="9" xfId="0" applyNumberFormat="1" applyBorder="1" applyAlignment="1">
      <alignment horizontal="center" vertical="center" wrapText="1"/>
    </xf>
    <xf numFmtId="0" fontId="14" fillId="0" borderId="10" xfId="0" applyFont="1" applyBorder="1" applyAlignment="1">
      <alignment vertical="center" wrapText="1"/>
    </xf>
    <xf numFmtId="3" fontId="17" fillId="5" borderId="9" xfId="0" applyNumberFormat="1" applyFont="1" applyFill="1" applyBorder="1" applyAlignment="1">
      <alignment horizontal="center" vertical="center" wrapText="1"/>
    </xf>
    <xf numFmtId="3" fontId="14" fillId="0" borderId="9" xfId="0" applyNumberFormat="1" applyFont="1" applyBorder="1" applyAlignment="1">
      <alignment horizontal="center" vertical="center" wrapText="1"/>
    </xf>
    <xf numFmtId="3" fontId="17" fillId="0" borderId="9" xfId="0" applyNumberFormat="1" applyFont="1" applyFill="1" applyBorder="1" applyAlignment="1">
      <alignment horizontal="center" vertical="center" wrapText="1"/>
    </xf>
    <xf numFmtId="3" fontId="14" fillId="0" borderId="9" xfId="0" applyNumberFormat="1" applyFont="1" applyFill="1" applyBorder="1" applyAlignment="1">
      <alignment horizontal="center" vertical="center" wrapText="1"/>
    </xf>
    <xf numFmtId="0" fontId="14" fillId="0" borderId="9" xfId="0" applyFont="1" applyBorder="1" applyAlignment="1">
      <alignment horizontal="center" vertical="center" wrapText="1"/>
    </xf>
    <xf numFmtId="0" fontId="18" fillId="7" borderId="10" xfId="0" applyFont="1" applyFill="1" applyBorder="1" applyAlignment="1">
      <alignment vertical="center" wrapText="1"/>
    </xf>
    <xf numFmtId="0" fontId="18" fillId="7" borderId="10" xfId="0" applyFont="1" applyFill="1" applyBorder="1" applyAlignment="1">
      <alignment horizontal="center" vertical="center" wrapText="1"/>
    </xf>
    <xf numFmtId="3" fontId="18" fillId="7" borderId="9" xfId="0" applyNumberFormat="1" applyFont="1" applyFill="1" applyBorder="1" applyAlignment="1">
      <alignment horizontal="center" vertical="center" wrapText="1"/>
    </xf>
    <xf numFmtId="0" fontId="14" fillId="0" borderId="12" xfId="0" applyFont="1" applyBorder="1" applyAlignment="1">
      <alignment vertical="center" wrapText="1"/>
    </xf>
    <xf numFmtId="3" fontId="21" fillId="0" borderId="12" xfId="0" applyNumberFormat="1" applyFont="1" applyBorder="1" applyAlignment="1">
      <alignment horizontal="center" vertical="center" wrapText="1"/>
    </xf>
    <xf numFmtId="0" fontId="21" fillId="0" borderId="12" xfId="0" applyFont="1" applyBorder="1" applyAlignment="1">
      <alignment vertical="center" wrapText="1"/>
    </xf>
    <xf numFmtId="0" fontId="21" fillId="0" borderId="9" xfId="0" applyFont="1" applyBorder="1" applyAlignment="1">
      <alignment horizontal="center" vertical="center" wrapText="1"/>
    </xf>
    <xf numFmtId="0" fontId="21" fillId="0" borderId="9" xfId="0" applyFont="1" applyBorder="1" applyAlignment="1">
      <alignment vertical="center" wrapText="1"/>
    </xf>
    <xf numFmtId="3" fontId="18" fillId="7" borderId="10" xfId="0" applyNumberFormat="1" applyFont="1" applyFill="1" applyBorder="1" applyAlignment="1">
      <alignment horizontal="center" vertical="center" wrapText="1"/>
    </xf>
    <xf numFmtId="0" fontId="5" fillId="9" borderId="1" xfId="0" applyFont="1" applyFill="1" applyBorder="1" applyAlignment="1">
      <alignment vertical="center" wrapText="1"/>
    </xf>
    <xf numFmtId="0" fontId="18" fillId="8" borderId="0" xfId="0" applyFont="1" applyFill="1" applyAlignment="1">
      <alignment horizontal="center" vertical="center" wrapText="1"/>
    </xf>
    <xf numFmtId="0" fontId="23" fillId="0" borderId="0" xfId="0" applyFont="1" applyAlignment="1">
      <alignment horizontal="center"/>
    </xf>
    <xf numFmtId="49" fontId="23" fillId="0" borderId="0" xfId="0" applyNumberFormat="1" applyFont="1" applyAlignment="1">
      <alignment horizontal="center"/>
    </xf>
    <xf numFmtId="0" fontId="23" fillId="0" borderId="0" xfId="0" applyFont="1"/>
    <xf numFmtId="0" fontId="26" fillId="2" borderId="9" xfId="0" applyFont="1" applyFill="1" applyBorder="1" applyAlignment="1">
      <alignment horizontal="center" vertical="center" wrapText="1"/>
    </xf>
    <xf numFmtId="16" fontId="27" fillId="3" borderId="16" xfId="0" applyNumberFormat="1" applyFont="1" applyFill="1" applyBorder="1" applyAlignment="1">
      <alignment horizontal="center" vertical="center" wrapText="1"/>
    </xf>
    <xf numFmtId="1" fontId="10" fillId="0" borderId="9" xfId="0" applyNumberFormat="1" applyFont="1" applyBorder="1" applyAlignment="1">
      <alignment horizontal="center" vertical="center" wrapText="1"/>
    </xf>
    <xf numFmtId="49" fontId="10" fillId="8" borderId="9" xfId="0" applyNumberFormat="1" applyFont="1" applyFill="1" applyBorder="1" applyAlignment="1">
      <alignment horizontal="center" vertical="center" wrapText="1"/>
    </xf>
    <xf numFmtId="0" fontId="10" fillId="8" borderId="16" xfId="0" applyFont="1" applyFill="1" applyBorder="1" applyAlignment="1">
      <alignment vertical="center" wrapText="1"/>
    </xf>
    <xf numFmtId="0" fontId="10" fillId="0" borderId="9" xfId="0" applyFont="1" applyBorder="1" applyAlignment="1">
      <alignment horizontal="center" vertical="center" wrapText="1"/>
    </xf>
    <xf numFmtId="16" fontId="9" fillId="3" borderId="9" xfId="0" applyNumberFormat="1" applyFont="1" applyFill="1" applyBorder="1" applyAlignment="1">
      <alignment horizontal="center" vertical="center" wrapText="1"/>
    </xf>
    <xf numFmtId="0" fontId="10" fillId="0" borderId="9" xfId="0" applyFont="1" applyBorder="1" applyAlignment="1">
      <alignment vertical="center" wrapText="1"/>
    </xf>
    <xf numFmtId="1" fontId="9" fillId="3" borderId="9" xfId="0" applyNumberFormat="1" applyFont="1" applyFill="1" applyBorder="1" applyAlignment="1">
      <alignment horizontal="center" vertical="center" wrapText="1"/>
    </xf>
    <xf numFmtId="14" fontId="10" fillId="0" borderId="0" xfId="0" applyNumberFormat="1" applyFont="1" applyAlignment="1">
      <alignment horizontal="center"/>
    </xf>
    <xf numFmtId="1" fontId="9" fillId="10" borderId="9" xfId="0" applyNumberFormat="1" applyFont="1" applyFill="1" applyBorder="1" applyAlignment="1">
      <alignment horizontal="center" vertical="center" wrapText="1"/>
    </xf>
    <xf numFmtId="49" fontId="9" fillId="10" borderId="9" xfId="0" applyNumberFormat="1" applyFont="1" applyFill="1" applyBorder="1" applyAlignment="1">
      <alignment horizontal="center" vertical="center" wrapText="1"/>
    </xf>
    <xf numFmtId="0" fontId="9" fillId="10" borderId="9" xfId="0" applyFont="1" applyFill="1" applyBorder="1" applyAlignment="1">
      <alignment vertical="center" wrapText="1"/>
    </xf>
    <xf numFmtId="1" fontId="10" fillId="5" borderId="9" xfId="0" applyNumberFormat="1" applyFont="1" applyFill="1" applyBorder="1" applyAlignment="1">
      <alignment horizontal="center" vertical="center" wrapText="1"/>
    </xf>
    <xf numFmtId="49" fontId="10" fillId="5" borderId="9" xfId="0" applyNumberFormat="1" applyFont="1" applyFill="1" applyBorder="1" applyAlignment="1">
      <alignment horizontal="center" vertical="center" wrapText="1"/>
    </xf>
    <xf numFmtId="3" fontId="10" fillId="0" borderId="9" xfId="0" applyNumberFormat="1" applyFont="1" applyBorder="1" applyAlignment="1">
      <alignment horizontal="center" vertical="center" wrapText="1"/>
    </xf>
    <xf numFmtId="3" fontId="10" fillId="0" borderId="0" xfId="0" applyNumberFormat="1" applyFont="1" applyAlignment="1">
      <alignment horizontal="center"/>
    </xf>
    <xf numFmtId="0" fontId="10" fillId="5" borderId="9" xfId="0" applyFont="1" applyFill="1" applyBorder="1" applyAlignment="1">
      <alignment vertical="center" wrapText="1"/>
    </xf>
    <xf numFmtId="3" fontId="10" fillId="5" borderId="9" xfId="0" applyNumberFormat="1" applyFont="1" applyFill="1" applyBorder="1" applyAlignment="1">
      <alignment horizontal="center" vertical="center" wrapText="1"/>
    </xf>
    <xf numFmtId="1" fontId="10" fillId="0" borderId="0" xfId="0" applyNumberFormat="1" applyFont="1" applyAlignment="1">
      <alignment horizontal="center"/>
    </xf>
    <xf numFmtId="49" fontId="10" fillId="0" borderId="9" xfId="0" applyNumberFormat="1" applyFont="1" applyBorder="1" applyAlignment="1">
      <alignment horizontal="center" vertical="center" wrapText="1"/>
    </xf>
    <xf numFmtId="0" fontId="10" fillId="8" borderId="9" xfId="0" applyFont="1" applyFill="1" applyBorder="1" applyAlignment="1">
      <alignment vertical="center" wrapText="1"/>
    </xf>
    <xf numFmtId="1" fontId="10" fillId="10" borderId="9" xfId="0" applyNumberFormat="1"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10" xfId="0" applyFont="1" applyFill="1" applyBorder="1" applyAlignment="1">
      <alignment vertical="top" wrapText="1"/>
    </xf>
    <xf numFmtId="0" fontId="23" fillId="0" borderId="0" xfId="0" applyFont="1" applyAlignment="1">
      <alignment horizontal="center" vertical="center" wrapText="1"/>
    </xf>
    <xf numFmtId="0" fontId="23" fillId="0" borderId="0" xfId="0" applyFont="1" applyAlignment="1">
      <alignment vertical="center" wrapText="1"/>
    </xf>
    <xf numFmtId="49" fontId="9" fillId="3" borderId="9" xfId="0" applyNumberFormat="1" applyFont="1" applyFill="1" applyBorder="1" applyAlignment="1">
      <alignment horizontal="center" vertical="center" wrapText="1"/>
    </xf>
    <xf numFmtId="14" fontId="9" fillId="10" borderId="16" xfId="0" applyNumberFormat="1" applyFont="1" applyFill="1" applyBorder="1" applyAlignment="1">
      <alignment vertical="center" wrapText="1"/>
    </xf>
    <xf numFmtId="3" fontId="10" fillId="8" borderId="9" xfId="0" applyNumberFormat="1" applyFont="1" applyFill="1" applyBorder="1" applyAlignment="1">
      <alignment horizontal="center" vertical="center" wrapText="1"/>
    </xf>
    <xf numFmtId="14" fontId="23" fillId="0" borderId="0" xfId="0" applyNumberFormat="1" applyFont="1" applyAlignment="1">
      <alignment vertical="center" wrapText="1"/>
    </xf>
    <xf numFmtId="0" fontId="10" fillId="8" borderId="9" xfId="0" applyFont="1" applyFill="1" applyBorder="1" applyAlignment="1">
      <alignment horizontal="center" vertical="center" wrapText="1"/>
    </xf>
    <xf numFmtId="0" fontId="9" fillId="10" borderId="16" xfId="0" applyFont="1" applyFill="1" applyBorder="1" applyAlignment="1">
      <alignment vertical="center" wrapText="1"/>
    </xf>
    <xf numFmtId="3" fontId="9" fillId="10" borderId="9" xfId="0" applyNumberFormat="1" applyFont="1" applyFill="1" applyBorder="1" applyAlignment="1">
      <alignment horizontal="center" vertical="center" wrapText="1"/>
    </xf>
    <xf numFmtId="49" fontId="28" fillId="0" borderId="9" xfId="0" applyNumberFormat="1" applyFont="1" applyBorder="1" applyAlignment="1">
      <alignment horizontal="center" vertical="center" wrapText="1"/>
    </xf>
    <xf numFmtId="49" fontId="9" fillId="8" borderId="9" xfId="0" applyNumberFormat="1" applyFont="1" applyFill="1" applyBorder="1" applyAlignment="1">
      <alignment horizontal="center" vertical="center" wrapText="1"/>
    </xf>
    <xf numFmtId="0" fontId="23" fillId="8" borderId="0" xfId="0" applyFont="1" applyFill="1" applyAlignment="1">
      <alignment horizontal="center"/>
    </xf>
    <xf numFmtId="0" fontId="23" fillId="8" borderId="0" xfId="0" applyFont="1" applyFill="1"/>
    <xf numFmtId="49" fontId="9" fillId="0" borderId="9" xfId="0" applyNumberFormat="1" applyFont="1" applyBorder="1" applyAlignment="1">
      <alignment horizontal="center" vertical="center" wrapText="1"/>
    </xf>
    <xf numFmtId="49" fontId="9" fillId="10" borderId="16" xfId="0" applyNumberFormat="1" applyFont="1" applyFill="1" applyBorder="1" applyAlignment="1">
      <alignment vertical="center" wrapText="1"/>
    </xf>
    <xf numFmtId="0" fontId="9" fillId="3" borderId="9" xfId="0" applyFont="1" applyFill="1" applyBorder="1" applyAlignment="1">
      <alignment vertical="center" wrapText="1"/>
    </xf>
    <xf numFmtId="3" fontId="10" fillId="3" borderId="9" xfId="0" applyNumberFormat="1" applyFont="1" applyFill="1" applyBorder="1" applyAlignment="1">
      <alignment horizontal="center" vertical="center" wrapText="1"/>
    </xf>
    <xf numFmtId="49" fontId="18" fillId="0" borderId="0" xfId="0" applyNumberFormat="1" applyFont="1" applyAlignment="1">
      <alignment horizontal="center" vertical="center" wrapText="1"/>
    </xf>
    <xf numFmtId="0" fontId="18" fillId="0" borderId="0" xfId="0" applyFont="1" applyAlignment="1">
      <alignment vertical="center" wrapText="1"/>
    </xf>
    <xf numFmtId="3" fontId="18" fillId="0" borderId="0" xfId="0" applyNumberFormat="1" applyFont="1" applyAlignment="1">
      <alignment horizontal="center" vertical="center" wrapText="1"/>
    </xf>
    <xf numFmtId="1"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3" fontId="10" fillId="0" borderId="9" xfId="0" applyNumberFormat="1" applyFont="1" applyFill="1" applyBorder="1" applyAlignment="1">
      <alignment horizontal="center" vertical="center" wrapText="1"/>
    </xf>
    <xf numFmtId="49" fontId="26" fillId="2" borderId="9" xfId="0" applyNumberFormat="1" applyFont="1" applyFill="1" applyBorder="1" applyAlignment="1">
      <alignment horizontal="center" vertical="center" wrapText="1"/>
    </xf>
    <xf numFmtId="3" fontId="10" fillId="0" borderId="15"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9" fillId="8" borderId="10" xfId="0" applyNumberFormat="1" applyFont="1" applyFill="1" applyBorder="1" applyAlignment="1">
      <alignment horizontal="center" vertical="center" wrapText="1"/>
    </xf>
    <xf numFmtId="0" fontId="10" fillId="5" borderId="10" xfId="0" applyFont="1" applyFill="1" applyBorder="1" applyAlignment="1">
      <alignment horizontal="left" vertical="top" wrapText="1" indent="1"/>
    </xf>
    <xf numFmtId="0" fontId="30" fillId="10" borderId="9" xfId="0" applyFont="1" applyFill="1" applyBorder="1" applyAlignment="1">
      <alignment vertical="center" wrapText="1"/>
    </xf>
    <xf numFmtId="0" fontId="31" fillId="0" borderId="0" xfId="0" applyFont="1" applyAlignment="1">
      <alignment horizontal="center" vertical="center" wrapText="1"/>
    </xf>
    <xf numFmtId="0" fontId="31" fillId="0" borderId="0" xfId="0" applyFont="1" applyAlignment="1">
      <alignment vertical="center" wrapText="1"/>
    </xf>
    <xf numFmtId="49" fontId="11" fillId="0" borderId="9" xfId="0" applyNumberFormat="1" applyFont="1" applyBorder="1" applyAlignment="1">
      <alignment horizontal="center" vertical="center" wrapText="1"/>
    </xf>
    <xf numFmtId="3" fontId="11" fillId="0" borderId="9" xfId="0" applyNumberFormat="1" applyFont="1" applyBorder="1" applyAlignment="1">
      <alignment horizontal="center" vertical="center" wrapText="1"/>
    </xf>
    <xf numFmtId="0" fontId="31" fillId="0" borderId="0" xfId="0" applyFont="1" applyAlignment="1">
      <alignment horizontal="center"/>
    </xf>
    <xf numFmtId="0" fontId="31" fillId="0" borderId="0" xfId="0" applyFont="1"/>
    <xf numFmtId="0" fontId="10" fillId="0" borderId="12" xfId="0" applyFont="1" applyBorder="1" applyAlignment="1">
      <alignment vertical="center" wrapText="1"/>
    </xf>
    <xf numFmtId="49" fontId="16" fillId="8" borderId="0" xfId="0" applyNumberFormat="1" applyFont="1" applyFill="1" applyAlignment="1">
      <alignment horizontal="center" vertical="center" wrapText="1"/>
    </xf>
    <xf numFmtId="0" fontId="18" fillId="8" borderId="0" xfId="0" applyFont="1" applyFill="1" applyAlignment="1">
      <alignment vertical="center" wrapText="1"/>
    </xf>
    <xf numFmtId="49" fontId="16" fillId="8" borderId="0" xfId="0" applyNumberFormat="1" applyFont="1" applyFill="1" applyAlignment="1">
      <alignment vertical="center" wrapText="1"/>
    </xf>
    <xf numFmtId="49" fontId="9"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0" fontId="23" fillId="0" borderId="0" xfId="0" applyFont="1" applyAlignment="1">
      <alignment horizontal="center" vertical="center"/>
    </xf>
    <xf numFmtId="0" fontId="10" fillId="0" borderId="0" xfId="0" applyFont="1" applyAlignment="1">
      <alignment horizontal="center" vertical="center"/>
    </xf>
    <xf numFmtId="14" fontId="10" fillId="0" borderId="0" xfId="0" applyNumberFormat="1" applyFont="1" applyAlignment="1">
      <alignment horizontal="center" vertical="center"/>
    </xf>
    <xf numFmtId="0" fontId="23" fillId="8" borderId="0" xfId="0" applyFont="1" applyFill="1" applyAlignment="1">
      <alignment horizontal="center" vertical="center"/>
    </xf>
    <xf numFmtId="3" fontId="10" fillId="11" borderId="15" xfId="0" applyNumberFormat="1" applyFont="1" applyFill="1" applyBorder="1" applyAlignment="1">
      <alignment horizontal="center" vertical="center" wrapText="1"/>
    </xf>
    <xf numFmtId="3" fontId="10" fillId="11" borderId="9" xfId="0" applyNumberFormat="1" applyFont="1" applyFill="1" applyBorder="1" applyAlignment="1">
      <alignment horizontal="center" vertical="center" wrapText="1"/>
    </xf>
    <xf numFmtId="0" fontId="31" fillId="0" borderId="0" xfId="0" applyFont="1" applyAlignment="1"/>
    <xf numFmtId="0" fontId="11" fillId="0" borderId="0" xfId="0" applyFont="1" applyAlignment="1"/>
    <xf numFmtId="0" fontId="31" fillId="0" borderId="0" xfId="0" applyFont="1" applyAlignment="1">
      <alignment vertical="center"/>
    </xf>
    <xf numFmtId="14" fontId="31" fillId="0" borderId="0" xfId="0" applyNumberFormat="1" applyFont="1" applyAlignment="1">
      <alignment vertical="center"/>
    </xf>
    <xf numFmtId="0" fontId="31" fillId="8" borderId="0" xfId="0" applyFont="1" applyFill="1" applyAlignment="1"/>
    <xf numFmtId="0" fontId="31" fillId="0" borderId="0" xfId="0" applyFont="1" applyAlignment="1">
      <alignment horizontal="left" vertical="center"/>
    </xf>
    <xf numFmtId="49" fontId="9" fillId="0" borderId="9" xfId="0" applyNumberFormat="1" applyFont="1" applyFill="1" applyBorder="1" applyAlignment="1">
      <alignment horizontal="center" vertical="center" wrapText="1"/>
    </xf>
    <xf numFmtId="0" fontId="10" fillId="0" borderId="9" xfId="0" applyFont="1" applyFill="1" applyBorder="1" applyAlignment="1">
      <alignment vertical="center" wrapText="1"/>
    </xf>
    <xf numFmtId="49" fontId="9" fillId="9" borderId="9" xfId="0" applyNumberFormat="1" applyFont="1" applyFill="1" applyBorder="1" applyAlignment="1">
      <alignment horizontal="center" vertical="center" wrapText="1"/>
    </xf>
    <xf numFmtId="0" fontId="9" fillId="9" borderId="16" xfId="0" applyFont="1" applyFill="1" applyBorder="1" applyAlignment="1">
      <alignment vertical="center" wrapText="1"/>
    </xf>
    <xf numFmtId="3" fontId="9" fillId="9" borderId="9" xfId="0" applyNumberFormat="1" applyFont="1" applyFill="1" applyBorder="1" applyAlignment="1">
      <alignment horizontal="center" vertical="center" wrapText="1"/>
    </xf>
    <xf numFmtId="49" fontId="10" fillId="0" borderId="0" xfId="0" applyNumberFormat="1" applyFont="1" applyBorder="1" applyAlignment="1">
      <alignment horizontal="center" vertical="center" wrapText="1"/>
    </xf>
    <xf numFmtId="0" fontId="10" fillId="0" borderId="0" xfId="0" applyFont="1" applyBorder="1" applyAlignment="1">
      <alignment vertical="center" wrapText="1"/>
    </xf>
    <xf numFmtId="3" fontId="10" fillId="0" borderId="0" xfId="0" applyNumberFormat="1" applyFont="1" applyBorder="1" applyAlignment="1">
      <alignment horizontal="center" vertical="center" wrapText="1"/>
    </xf>
    <xf numFmtId="49" fontId="10" fillId="0" borderId="16" xfId="0" applyNumberFormat="1" applyFont="1" applyBorder="1" applyAlignment="1">
      <alignment horizontal="center" vertical="center" wrapText="1"/>
    </xf>
    <xf numFmtId="49" fontId="10" fillId="10" borderId="9"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49" fontId="10" fillId="3" borderId="9" xfId="0" applyNumberFormat="1" applyFont="1" applyFill="1" applyBorder="1" applyAlignment="1">
      <alignment horizontal="center" vertical="center" wrapText="1"/>
    </xf>
    <xf numFmtId="49" fontId="23" fillId="0" borderId="0" xfId="0" applyNumberFormat="1" applyFont="1" applyAlignment="1">
      <alignment horizontal="center" vertical="center"/>
    </xf>
    <xf numFmtId="49" fontId="10" fillId="8" borderId="16" xfId="0" applyNumberFormat="1" applyFont="1" applyFill="1" applyBorder="1" applyAlignment="1">
      <alignment horizontal="center" vertical="center" wrapText="1"/>
    </xf>
    <xf numFmtId="49" fontId="10" fillId="8" borderId="10" xfId="0" applyNumberFormat="1" applyFont="1" applyFill="1" applyBorder="1" applyAlignment="1">
      <alignment horizontal="center" vertical="center" wrapText="1"/>
    </xf>
    <xf numFmtId="0" fontId="10" fillId="8" borderId="10" xfId="0" applyFont="1" applyFill="1" applyBorder="1" applyAlignment="1">
      <alignment horizontal="center" vertical="center" wrapText="1"/>
    </xf>
    <xf numFmtId="49" fontId="10" fillId="10" borderId="16" xfId="0" applyNumberFormat="1" applyFont="1" applyFill="1" applyBorder="1" applyAlignment="1">
      <alignment horizontal="center" vertical="center" wrapText="1"/>
    </xf>
    <xf numFmtId="49" fontId="10" fillId="0" borderId="19" xfId="0" applyNumberFormat="1" applyFont="1" applyBorder="1" applyAlignment="1">
      <alignment horizontal="center" vertical="center" wrapText="1"/>
    </xf>
    <xf numFmtId="49" fontId="9" fillId="8" borderId="9" xfId="0" applyNumberFormat="1" applyFont="1" applyFill="1" applyBorder="1" applyAlignment="1">
      <alignment horizontal="center" vertical="center" wrapText="1"/>
    </xf>
    <xf numFmtId="0" fontId="10" fillId="0" borderId="9" xfId="0" applyFont="1" applyBorder="1" applyAlignment="1">
      <alignment horizontal="center" vertical="center" wrapText="1"/>
    </xf>
    <xf numFmtId="49" fontId="10" fillId="5" borderId="10" xfId="0" applyNumberFormat="1" applyFont="1" applyFill="1" applyBorder="1" applyAlignment="1">
      <alignment horizontal="center" vertical="center" wrapText="1"/>
    </xf>
    <xf numFmtId="0" fontId="9" fillId="3" borderId="16" xfId="0" applyFont="1" applyFill="1" applyBorder="1" applyAlignment="1">
      <alignment vertical="center" wrapText="1"/>
    </xf>
    <xf numFmtId="0" fontId="9" fillId="3" borderId="17" xfId="0" applyFont="1" applyFill="1" applyBorder="1" applyAlignment="1">
      <alignment vertical="center" wrapText="1"/>
    </xf>
    <xf numFmtId="0" fontId="9" fillId="3" borderId="15" xfId="0" applyFont="1" applyFill="1" applyBorder="1" applyAlignment="1">
      <alignment vertical="center" wrapText="1"/>
    </xf>
    <xf numFmtId="0" fontId="9" fillId="10" borderId="9" xfId="0" applyFont="1" applyFill="1" applyBorder="1" applyAlignment="1">
      <alignment horizontal="center" vertical="center" wrapText="1"/>
    </xf>
    <xf numFmtId="49" fontId="9" fillId="3" borderId="16" xfId="0" applyNumberFormat="1" applyFont="1" applyFill="1" applyBorder="1" applyAlignment="1">
      <alignment vertical="center" wrapText="1"/>
    </xf>
    <xf numFmtId="0" fontId="9" fillId="3" borderId="17" xfId="0" applyFont="1" applyFill="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14" fontId="6" fillId="5" borderId="2"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7" fillId="0" borderId="0" xfId="0" applyFont="1" applyFill="1" applyAlignment="1">
      <alignment horizontal="center" vertical="center" wrapText="1"/>
    </xf>
    <xf numFmtId="3" fontId="6" fillId="5" borderId="6" xfId="0" applyNumberFormat="1" applyFont="1" applyFill="1" applyBorder="1" applyAlignment="1">
      <alignment horizontal="center" vertical="center" wrapText="1"/>
    </xf>
    <xf numFmtId="3" fontId="0" fillId="0" borderId="5" xfId="0" applyNumberFormat="1" applyBorder="1" applyAlignment="1">
      <alignment horizontal="center" vertical="center" wrapText="1"/>
    </xf>
    <xf numFmtId="3" fontId="0" fillId="0" borderId="7" xfId="0" applyNumberFormat="1" applyBorder="1" applyAlignment="1">
      <alignment horizontal="center" vertical="center" wrapText="1"/>
    </xf>
    <xf numFmtId="3" fontId="6" fillId="5" borderId="2" xfId="0" applyNumberFormat="1" applyFont="1" applyFill="1" applyBorder="1" applyAlignment="1">
      <alignment horizontal="center" vertical="center" wrapText="1"/>
    </xf>
    <xf numFmtId="3" fontId="0" fillId="0" borderId="4" xfId="0" applyNumberFormat="1" applyBorder="1" applyAlignment="1">
      <alignment horizontal="center" vertical="center" wrapText="1"/>
    </xf>
    <xf numFmtId="3" fontId="0" fillId="0" borderId="3" xfId="0" applyNumberFormat="1" applyBorder="1" applyAlignment="1">
      <alignment horizontal="center" vertical="center" wrapText="1"/>
    </xf>
    <xf numFmtId="3" fontId="6" fillId="5" borderId="3" xfId="0" applyNumberFormat="1" applyFont="1" applyFill="1" applyBorder="1" applyAlignment="1">
      <alignment horizontal="center" vertical="center" wrapText="1"/>
    </xf>
    <xf numFmtId="3" fontId="6" fillId="5" borderId="4" xfId="0" applyNumberFormat="1" applyFont="1" applyFill="1" applyBorder="1" applyAlignment="1">
      <alignment horizontal="center" vertical="center" wrapText="1"/>
    </xf>
    <xf numFmtId="3" fontId="6" fillId="5" borderId="9" xfId="0" applyNumberFormat="1" applyFont="1" applyFill="1" applyBorder="1" applyAlignment="1">
      <alignment horizontal="center" vertical="center" wrapText="1"/>
    </xf>
    <xf numFmtId="3" fontId="0" fillId="0" borderId="9" xfId="0" applyNumberFormat="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3" fontId="6" fillId="0" borderId="9" xfId="0" applyNumberFormat="1" applyFont="1" applyFill="1" applyBorder="1" applyAlignment="1">
      <alignment horizontal="center" vertical="center" wrapText="1"/>
    </xf>
    <xf numFmtId="3" fontId="0" fillId="0" borderId="9" xfId="0" applyNumberForma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1" fillId="0" borderId="12" xfId="0" applyFont="1" applyBorder="1" applyAlignment="1">
      <alignment horizontal="center" vertical="center" wrapText="1"/>
    </xf>
    <xf numFmtId="0" fontId="14" fillId="0" borderId="12" xfId="0" applyFont="1" applyFill="1" applyBorder="1" applyAlignment="1">
      <alignment horizontal="center" vertical="center" wrapText="1"/>
    </xf>
    <xf numFmtId="3" fontId="17" fillId="5" borderId="9" xfId="0" applyNumberFormat="1" applyFont="1" applyFill="1" applyBorder="1" applyAlignment="1">
      <alignment horizontal="center" vertical="center" wrapText="1"/>
    </xf>
    <xf numFmtId="3" fontId="14" fillId="0" borderId="9" xfId="0" applyNumberFormat="1" applyFont="1" applyBorder="1" applyAlignment="1">
      <alignment horizontal="center" vertical="center" wrapText="1"/>
    </xf>
    <xf numFmtId="0" fontId="15" fillId="0" borderId="0" xfId="0" applyFont="1" applyFill="1" applyAlignment="1">
      <alignment horizontal="center" vertical="center" wrapText="1"/>
    </xf>
    <xf numFmtId="3" fontId="17" fillId="0" borderId="9" xfId="0" applyNumberFormat="1" applyFont="1" applyFill="1" applyBorder="1" applyAlignment="1">
      <alignment horizontal="center" vertical="center" wrapText="1"/>
    </xf>
    <xf numFmtId="3" fontId="14" fillId="0" borderId="9" xfId="0" applyNumberFormat="1" applyFont="1" applyFill="1" applyBorder="1" applyAlignment="1">
      <alignment horizontal="center" vertical="center" wrapText="1"/>
    </xf>
    <xf numFmtId="0" fontId="17" fillId="5" borderId="9" xfId="0" applyFont="1" applyFill="1" applyBorder="1" applyAlignment="1">
      <alignment horizontal="left" vertical="center" wrapText="1"/>
    </xf>
    <xf numFmtId="0" fontId="14" fillId="0" borderId="9" xfId="0" applyFont="1" applyBorder="1" applyAlignment="1">
      <alignment horizontal="center" vertical="center" wrapText="1"/>
    </xf>
    <xf numFmtId="3" fontId="14" fillId="0" borderId="10" xfId="0" applyNumberFormat="1" applyFont="1" applyBorder="1" applyAlignment="1">
      <alignment horizontal="center" vertical="center" wrapText="1"/>
    </xf>
    <xf numFmtId="3" fontId="14" fillId="0" borderId="11" xfId="0" applyNumberFormat="1" applyFont="1" applyBorder="1" applyAlignment="1">
      <alignment horizontal="center" vertical="center" wrapText="1"/>
    </xf>
    <xf numFmtId="3" fontId="14" fillId="0" borderId="12"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7" fillId="5" borderId="10" xfId="0" applyFont="1" applyFill="1" applyBorder="1" applyAlignment="1">
      <alignment horizontal="left" vertical="center" wrapText="1"/>
    </xf>
    <xf numFmtId="0" fontId="17" fillId="5" borderId="12" xfId="0" applyFont="1" applyFill="1" applyBorder="1" applyAlignment="1">
      <alignment horizontal="left" vertical="center" wrapText="1"/>
    </xf>
    <xf numFmtId="0" fontId="17" fillId="5" borderId="10" xfId="0" applyFont="1" applyFill="1" applyBorder="1" applyAlignment="1">
      <alignment vertical="center" wrapText="1"/>
    </xf>
    <xf numFmtId="0" fontId="21" fillId="0" borderId="11" xfId="0" applyFont="1" applyBorder="1" applyAlignment="1">
      <alignment vertical="center" wrapText="1"/>
    </xf>
    <xf numFmtId="0" fontId="21" fillId="0" borderId="12"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9" xfId="0" applyFont="1" applyFill="1" applyBorder="1" applyAlignment="1">
      <alignment horizontal="center" vertical="center" wrapText="1"/>
    </xf>
    <xf numFmtId="3" fontId="18" fillId="7" borderId="9" xfId="0" applyNumberFormat="1" applyFont="1" applyFill="1" applyBorder="1" applyAlignment="1">
      <alignment horizontal="center" vertical="center" wrapText="1"/>
    </xf>
    <xf numFmtId="3" fontId="18" fillId="7" borderId="10" xfId="0" applyNumberFormat="1" applyFont="1" applyFill="1" applyBorder="1" applyAlignment="1">
      <alignment horizontal="center" vertical="center" wrapText="1"/>
    </xf>
    <xf numFmtId="3" fontId="18" fillId="7" borderId="11" xfId="0" applyNumberFormat="1" applyFont="1" applyFill="1" applyBorder="1" applyAlignment="1">
      <alignment horizontal="center" vertical="center" wrapText="1"/>
    </xf>
    <xf numFmtId="3" fontId="18" fillId="7" borderId="12" xfId="0" applyNumberFormat="1" applyFont="1" applyFill="1" applyBorder="1" applyAlignment="1">
      <alignment horizontal="center" vertical="center" wrapText="1"/>
    </xf>
    <xf numFmtId="0" fontId="18" fillId="7" borderId="10"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18" fillId="7" borderId="12" xfId="0" applyFont="1" applyFill="1" applyBorder="1" applyAlignment="1">
      <alignment horizontal="center" vertical="center" wrapText="1"/>
    </xf>
    <xf numFmtId="0" fontId="18" fillId="7" borderId="10" xfId="0" applyFont="1" applyFill="1" applyBorder="1" applyAlignment="1">
      <alignment vertical="center" wrapText="1"/>
    </xf>
    <xf numFmtId="0" fontId="20" fillId="7" borderId="11" xfId="0" applyFont="1" applyFill="1" applyBorder="1" applyAlignment="1">
      <alignment vertical="center" wrapText="1"/>
    </xf>
    <xf numFmtId="0" fontId="20" fillId="7" borderId="12" xfId="0" applyFont="1" applyFill="1" applyBorder="1" applyAlignment="1">
      <alignment vertical="center" wrapText="1"/>
    </xf>
    <xf numFmtId="0" fontId="18" fillId="7" borderId="9" xfId="0" applyFont="1" applyFill="1" applyBorder="1" applyAlignment="1">
      <alignment horizontal="center" vertical="center" wrapText="1"/>
    </xf>
    <xf numFmtId="0" fontId="18" fillId="7" borderId="9" xfId="0" applyFont="1" applyFill="1" applyBorder="1" applyAlignment="1">
      <alignment horizontal="left" vertical="center" wrapText="1"/>
    </xf>
    <xf numFmtId="49" fontId="10" fillId="0" borderId="10"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6" fillId="0" borderId="0" xfId="0" applyNumberFormat="1" applyFont="1" applyAlignment="1">
      <alignment horizontal="left" vertical="center" wrapText="1"/>
    </xf>
    <xf numFmtId="3" fontId="16" fillId="0" borderId="0" xfId="0" applyNumberFormat="1" applyFont="1" applyAlignment="1">
      <alignment horizontal="left"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5" xfId="0" applyFont="1" applyFill="1" applyBorder="1" applyAlignment="1">
      <alignment horizontal="center" vertical="center" wrapText="1"/>
    </xf>
    <xf numFmtId="1" fontId="10" fillId="5" borderId="10" xfId="0" applyNumberFormat="1" applyFont="1" applyFill="1" applyBorder="1" applyAlignment="1">
      <alignment horizontal="center" vertical="center" wrapText="1"/>
    </xf>
    <xf numFmtId="1" fontId="10" fillId="5" borderId="12" xfId="0" applyNumberFormat="1" applyFont="1" applyFill="1" applyBorder="1" applyAlignment="1">
      <alignment horizontal="center" vertical="center" wrapText="1"/>
    </xf>
    <xf numFmtId="0" fontId="24" fillId="0" borderId="0" xfId="0" applyFont="1" applyAlignment="1">
      <alignment horizontal="right" vertical="top" wrapText="1"/>
    </xf>
    <xf numFmtId="0" fontId="25" fillId="0" borderId="0" xfId="0" applyFont="1" applyAlignment="1">
      <alignment horizontal="center" vertical="center"/>
    </xf>
    <xf numFmtId="0" fontId="25" fillId="0" borderId="18" xfId="0" applyFont="1" applyBorder="1" applyAlignment="1">
      <alignment horizontal="center" vertical="center"/>
    </xf>
    <xf numFmtId="49" fontId="9" fillId="3" borderId="16" xfId="0" applyNumberFormat="1" applyFont="1" applyFill="1" applyBorder="1" applyAlignment="1">
      <alignment horizontal="center" vertical="center" wrapText="1"/>
    </xf>
    <xf numFmtId="49" fontId="9" fillId="3" borderId="17" xfId="0" applyNumberFormat="1" applyFont="1" applyFill="1" applyBorder="1" applyAlignment="1">
      <alignment horizontal="center" vertical="center" wrapText="1"/>
    </xf>
    <xf numFmtId="49" fontId="9" fillId="3" borderId="15" xfId="0" applyNumberFormat="1" applyFont="1" applyFill="1" applyBorder="1" applyAlignment="1">
      <alignment horizontal="center" vertical="center" wrapText="1"/>
    </xf>
    <xf numFmtId="49" fontId="9" fillId="8" borderId="10" xfId="0" applyNumberFormat="1" applyFont="1" applyFill="1" applyBorder="1" applyAlignment="1">
      <alignment horizontal="center" vertical="center" wrapText="1"/>
    </xf>
    <xf numFmtId="49" fontId="9" fillId="8" borderId="12" xfId="0" applyNumberFormat="1" applyFont="1" applyFill="1" applyBorder="1" applyAlignment="1">
      <alignment horizontal="center" vertical="center" wrapText="1"/>
    </xf>
    <xf numFmtId="49" fontId="9" fillId="0" borderId="10"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49" fontId="9" fillId="0" borderId="10"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3" fontId="10" fillId="0" borderId="10" xfId="0" applyNumberFormat="1" applyFont="1" applyBorder="1" applyAlignment="1">
      <alignment horizontal="center" vertical="center" wrapText="1"/>
    </xf>
    <xf numFmtId="3" fontId="10" fillId="0" borderId="11" xfId="0" applyNumberFormat="1" applyFont="1" applyBorder="1" applyAlignment="1">
      <alignment horizontal="center" vertical="center" wrapText="1"/>
    </xf>
    <xf numFmtId="3" fontId="10" fillId="0" borderId="12" xfId="0" applyNumberFormat="1" applyFont="1" applyBorder="1" applyAlignment="1">
      <alignment horizontal="center" vertical="center" wrapText="1"/>
    </xf>
    <xf numFmtId="3" fontId="10" fillId="8" borderId="10" xfId="0" applyNumberFormat="1" applyFont="1" applyFill="1" applyBorder="1" applyAlignment="1">
      <alignment horizontal="center" vertical="center" wrapText="1"/>
    </xf>
    <xf numFmtId="3" fontId="10" fillId="8" borderId="11" xfId="0" applyNumberFormat="1" applyFont="1" applyFill="1" applyBorder="1" applyAlignment="1">
      <alignment horizontal="center" vertical="center" wrapText="1"/>
    </xf>
    <xf numFmtId="3" fontId="10" fillId="8" borderId="12" xfId="0" applyNumberFormat="1" applyFont="1" applyFill="1" applyBorder="1" applyAlignment="1">
      <alignment horizontal="center" vertical="center" wrapText="1"/>
    </xf>
    <xf numFmtId="0" fontId="32" fillId="0" borderId="0" xfId="0" applyFont="1" applyAlignment="1">
      <alignment horizontal="left" vertical="center" wrapText="1"/>
    </xf>
    <xf numFmtId="49" fontId="34" fillId="0" borderId="0" xfId="0" applyNumberFormat="1" applyFont="1" applyAlignment="1">
      <alignment horizontal="left" vertical="center" wrapText="1"/>
    </xf>
    <xf numFmtId="0" fontId="0" fillId="0" borderId="0" xfId="0" applyAlignment="1">
      <alignment vertical="center" wrapText="1"/>
    </xf>
    <xf numFmtId="49" fontId="16" fillId="8" borderId="0" xfId="0" applyNumberFormat="1" applyFont="1" applyFill="1" applyAlignment="1">
      <alignment horizontal="left" vertical="center" wrapText="1"/>
    </xf>
    <xf numFmtId="49" fontId="16" fillId="8" borderId="17" xfId="0" applyNumberFormat="1" applyFont="1" applyFill="1" applyBorder="1" applyAlignment="1">
      <alignment horizontal="left" vertical="top" wrapText="1"/>
    </xf>
    <xf numFmtId="0" fontId="18" fillId="8" borderId="0" xfId="0" applyFont="1" applyFill="1" applyAlignment="1">
      <alignment horizontal="left" vertical="center" wrapText="1"/>
    </xf>
    <xf numFmtId="0" fontId="20" fillId="0" borderId="0" xfId="0" applyFont="1" applyAlignment="1">
      <alignment horizontal="left" vertical="center" wrapText="1"/>
    </xf>
    <xf numFmtId="0" fontId="32" fillId="0" borderId="0" xfId="0" applyFont="1" applyAlignment="1">
      <alignment horizontal="center" wrapText="1"/>
    </xf>
    <xf numFmtId="0" fontId="32" fillId="8" borderId="9" xfId="0" applyFont="1" applyFill="1" applyBorder="1" applyAlignment="1">
      <alignment horizontal="center" vertical="center" wrapText="1"/>
    </xf>
    <xf numFmtId="0" fontId="33" fillId="8" borderId="9" xfId="0" applyFont="1" applyFill="1" applyBorder="1" applyAlignment="1">
      <alignment horizontal="center" vertical="center" wrapText="1"/>
    </xf>
    <xf numFmtId="0" fontId="32" fillId="8" borderId="9" xfId="0" applyFont="1" applyFill="1" applyBorder="1" applyAlignment="1">
      <alignment horizontal="center" vertical="center" wrapText="1"/>
    </xf>
    <xf numFmtId="165" fontId="36" fillId="3" borderId="9" xfId="0" applyNumberFormat="1" applyFont="1" applyFill="1" applyBorder="1" applyAlignment="1">
      <alignment horizontal="center" vertical="center" wrapText="1"/>
    </xf>
    <xf numFmtId="165" fontId="16" fillId="8" borderId="9" xfId="0" applyNumberFormat="1" applyFont="1" applyFill="1" applyBorder="1" applyAlignment="1">
      <alignment horizontal="center" vertical="center" wrapText="1"/>
    </xf>
    <xf numFmtId="165" fontId="32" fillId="10" borderId="16" xfId="0" applyNumberFormat="1" applyFont="1" applyFill="1" applyBorder="1" applyAlignment="1">
      <alignment horizontal="center" vertical="center" wrapText="1"/>
    </xf>
    <xf numFmtId="165" fontId="32" fillId="10" borderId="15" xfId="0" applyNumberFormat="1" applyFont="1" applyFill="1" applyBorder="1" applyAlignment="1">
      <alignment horizontal="center" vertical="center" wrapText="1"/>
    </xf>
    <xf numFmtId="165" fontId="16" fillId="8" borderId="10" xfId="0" applyNumberFormat="1" applyFont="1" applyFill="1" applyBorder="1" applyAlignment="1">
      <alignment horizontal="center" vertical="center" wrapText="1"/>
    </xf>
    <xf numFmtId="165" fontId="16" fillId="8" borderId="12" xfId="0" applyNumberFormat="1" applyFont="1" applyFill="1" applyBorder="1" applyAlignment="1">
      <alignment horizontal="center" vertical="center" wrapText="1"/>
    </xf>
    <xf numFmtId="0" fontId="9" fillId="10" borderId="16" xfId="0" applyFont="1" applyFill="1" applyBorder="1" applyAlignment="1">
      <alignment horizontal="center" vertical="center" wrapText="1"/>
    </xf>
    <xf numFmtId="49" fontId="10" fillId="0" borderId="19" xfId="0" applyNumberFormat="1" applyFont="1" applyBorder="1" applyAlignment="1">
      <alignment horizontal="center" vertical="center" wrapText="1"/>
    </xf>
    <xf numFmtId="49" fontId="10" fillId="0" borderId="20" xfId="0" applyNumberFormat="1" applyFont="1" applyBorder="1" applyAlignment="1">
      <alignment horizontal="center" vertical="center" wrapText="1"/>
    </xf>
    <xf numFmtId="165" fontId="16" fillId="8" borderId="11" xfId="0" applyNumberFormat="1" applyFont="1" applyFill="1" applyBorder="1" applyAlignment="1">
      <alignment horizontal="center" vertical="center" wrapText="1"/>
    </xf>
    <xf numFmtId="49" fontId="10" fillId="0" borderId="21" xfId="0" applyNumberFormat="1" applyFont="1" applyBorder="1" applyAlignment="1">
      <alignment horizontal="center" vertical="center" wrapText="1"/>
    </xf>
    <xf numFmtId="49" fontId="37" fillId="0" borderId="9" xfId="0" applyNumberFormat="1" applyFont="1" applyBorder="1" applyAlignment="1">
      <alignment horizontal="right" vertical="center" wrapText="1"/>
    </xf>
    <xf numFmtId="165" fontId="38" fillId="0" borderId="9" xfId="0" applyNumberFormat="1" applyFont="1" applyBorder="1" applyAlignment="1">
      <alignment horizontal="center"/>
    </xf>
    <xf numFmtId="165" fontId="16" fillId="8" borderId="15" xfId="0" applyNumberFormat="1" applyFont="1" applyFill="1" applyBorder="1" applyAlignment="1">
      <alignment horizontal="center" vertical="center" wrapText="1"/>
    </xf>
    <xf numFmtId="0" fontId="39" fillId="0" borderId="9" xfId="0" applyFont="1" applyBorder="1" applyAlignment="1">
      <alignment vertical="center" wrapText="1"/>
    </xf>
    <xf numFmtId="0" fontId="39" fillId="0" borderId="9" xfId="0" applyFont="1" applyBorder="1" applyAlignment="1">
      <alignment horizontal="center" vertical="center" wrapText="1"/>
    </xf>
    <xf numFmtId="0" fontId="39" fillId="0" borderId="16" xfId="0" applyFont="1" applyBorder="1" applyAlignment="1">
      <alignment horizontal="center" vertical="center" wrapText="1"/>
    </xf>
    <xf numFmtId="165" fontId="40" fillId="8" borderId="9" xfId="0" applyNumberFormat="1" applyFont="1" applyFill="1" applyBorder="1" applyAlignment="1">
      <alignment horizontal="center" vertical="center" wrapText="1"/>
    </xf>
    <xf numFmtId="165" fontId="36" fillId="3" borderId="16" xfId="0" applyNumberFormat="1" applyFont="1" applyFill="1" applyBorder="1" applyAlignment="1">
      <alignment horizontal="center" vertical="center" wrapText="1"/>
    </xf>
    <xf numFmtId="165" fontId="36" fillId="3" borderId="15" xfId="0" applyNumberFormat="1" applyFont="1" applyFill="1" applyBorder="1" applyAlignment="1">
      <alignment horizontal="center" vertical="center" wrapText="1"/>
    </xf>
    <xf numFmtId="49" fontId="32" fillId="8" borderId="9" xfId="0" applyNumberFormat="1" applyFont="1" applyFill="1" applyBorder="1" applyAlignment="1">
      <alignment horizontal="center" vertical="center" wrapText="1"/>
    </xf>
    <xf numFmtId="0" fontId="32" fillId="8" borderId="10" xfId="0" applyFont="1" applyFill="1" applyBorder="1" applyAlignment="1">
      <alignment horizontal="center" vertical="center" wrapText="1"/>
    </xf>
    <xf numFmtId="0" fontId="32" fillId="8" borderId="12" xfId="0" applyFont="1" applyFill="1" applyBorder="1" applyAlignment="1">
      <alignment horizontal="center" vertical="center" wrapText="1"/>
    </xf>
    <xf numFmtId="0" fontId="33" fillId="8" borderId="9" xfId="0" applyFont="1" applyFill="1" applyBorder="1" applyAlignment="1">
      <alignment vertical="center" wrapText="1"/>
    </xf>
  </cellXfs>
  <cellStyles count="1">
    <cellStyle name="Обычный" xfId="0" builtinId="0"/>
  </cellStyles>
  <dxfs count="0"/>
  <tableStyles count="0" defaultTableStyle="TableStyleMedium2" defaultPivotStyle="PivotStyleMedium9"/>
  <colors>
    <mruColors>
      <color rgb="FFFFFF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91"/>
  <sheetViews>
    <sheetView view="pageBreakPreview" zoomScale="85" zoomScaleNormal="85" zoomScaleSheetLayoutView="85" workbookViewId="0">
      <pane ySplit="5" topLeftCell="A91" activePane="bottomLeft" state="frozen"/>
      <selection pane="bottomLeft" activeCell="D93" sqref="D93"/>
    </sheetView>
  </sheetViews>
  <sheetFormatPr defaultColWidth="9.33203125" defaultRowHeight="13.8" x14ac:dyDescent="0.25"/>
  <cols>
    <col min="1" max="2" width="13.6640625" style="5" customWidth="1"/>
    <col min="3" max="3" width="30.33203125" style="6" customWidth="1"/>
    <col min="4" max="4" width="100.44140625" style="6" customWidth="1"/>
    <col min="5" max="6" width="19.6640625" style="6" customWidth="1"/>
    <col min="7" max="16384" width="9.33203125" style="6"/>
  </cols>
  <sheetData>
    <row r="1" spans="1:6" x14ac:dyDescent="0.25">
      <c r="E1" s="6" t="s">
        <v>3</v>
      </c>
    </row>
    <row r="3" spans="1:6" ht="17.399999999999999" x14ac:dyDescent="0.25">
      <c r="A3" s="279" t="s">
        <v>104</v>
      </c>
      <c r="B3" s="279"/>
      <c r="C3" s="279"/>
      <c r="D3" s="279"/>
      <c r="E3" s="279"/>
      <c r="F3" s="279"/>
    </row>
    <row r="5" spans="1:6" s="5" customFormat="1" ht="92.4" x14ac:dyDescent="0.25">
      <c r="A5" s="1" t="s">
        <v>0</v>
      </c>
      <c r="B5" s="1" t="s">
        <v>60</v>
      </c>
      <c r="C5" s="1" t="s">
        <v>295</v>
      </c>
      <c r="D5" s="1" t="s">
        <v>4</v>
      </c>
      <c r="E5" s="1" t="s">
        <v>58</v>
      </c>
      <c r="F5" s="1" t="s">
        <v>59</v>
      </c>
    </row>
    <row r="6" spans="1:6" s="5" customFormat="1" x14ac:dyDescent="0.25">
      <c r="A6" s="1"/>
      <c r="B6" s="1"/>
      <c r="C6" s="1"/>
      <c r="D6" s="7" t="s">
        <v>61</v>
      </c>
      <c r="E6" s="1"/>
      <c r="F6" s="2" t="s">
        <v>26</v>
      </c>
    </row>
    <row r="7" spans="1:6" s="5" customFormat="1" x14ac:dyDescent="0.25">
      <c r="A7" s="2"/>
      <c r="B7" s="2">
        <v>1</v>
      </c>
      <c r="C7" s="2"/>
      <c r="D7" s="8" t="s">
        <v>62</v>
      </c>
      <c r="E7" s="9"/>
      <c r="F7" s="9">
        <v>43332</v>
      </c>
    </row>
    <row r="8" spans="1:6" s="5" customFormat="1" x14ac:dyDescent="0.25">
      <c r="A8" s="2"/>
      <c r="B8" s="2">
        <v>2</v>
      </c>
      <c r="C8" s="2"/>
      <c r="D8" s="8" t="s">
        <v>63</v>
      </c>
      <c r="E8" s="9"/>
      <c r="F8" s="9">
        <v>43336</v>
      </c>
    </row>
    <row r="9" spans="1:6" s="5" customFormat="1" x14ac:dyDescent="0.25">
      <c r="A9" s="2"/>
      <c r="B9" s="2">
        <v>3</v>
      </c>
      <c r="C9" s="2"/>
      <c r="D9" s="8" t="s">
        <v>64</v>
      </c>
      <c r="E9" s="9"/>
      <c r="F9" s="9">
        <v>43340</v>
      </c>
    </row>
    <row r="10" spans="1:6" s="5" customFormat="1" x14ac:dyDescent="0.25">
      <c r="A10" s="2"/>
      <c r="B10" s="2">
        <v>4</v>
      </c>
      <c r="C10" s="2"/>
      <c r="D10" s="8" t="s">
        <v>65</v>
      </c>
      <c r="E10" s="9"/>
      <c r="F10" s="9">
        <v>43345</v>
      </c>
    </row>
    <row r="11" spans="1:6" s="5" customFormat="1" x14ac:dyDescent="0.25">
      <c r="A11" s="2"/>
      <c r="B11" s="2">
        <v>5</v>
      </c>
      <c r="C11" s="2"/>
      <c r="D11" s="8" t="s">
        <v>66</v>
      </c>
      <c r="E11" s="9"/>
      <c r="F11" s="9">
        <v>43348</v>
      </c>
    </row>
    <row r="12" spans="1:6" s="5" customFormat="1" x14ac:dyDescent="0.25">
      <c r="A12" s="2"/>
      <c r="B12" s="2">
        <v>6</v>
      </c>
      <c r="C12" s="2"/>
      <c r="D12" s="8" t="s">
        <v>67</v>
      </c>
      <c r="E12" s="9"/>
      <c r="F12" s="9">
        <v>43353</v>
      </c>
    </row>
    <row r="13" spans="1:6" s="5" customFormat="1" x14ac:dyDescent="0.25">
      <c r="A13" s="2"/>
      <c r="B13" s="2">
        <v>7</v>
      </c>
      <c r="C13" s="2"/>
      <c r="D13" s="8" t="s">
        <v>68</v>
      </c>
      <c r="E13" s="9"/>
      <c r="F13" s="9">
        <v>43356</v>
      </c>
    </row>
    <row r="14" spans="1:6" s="5" customFormat="1" x14ac:dyDescent="0.25">
      <c r="A14" s="2"/>
      <c r="B14" s="2">
        <v>8</v>
      </c>
      <c r="C14" s="2"/>
      <c r="D14" s="8" t="s">
        <v>69</v>
      </c>
      <c r="E14" s="9"/>
      <c r="F14" s="9">
        <v>43361</v>
      </c>
    </row>
    <row r="15" spans="1:6" s="5" customFormat="1" x14ac:dyDescent="0.25">
      <c r="A15" s="2"/>
      <c r="B15" s="2">
        <v>9</v>
      </c>
      <c r="C15" s="2"/>
      <c r="D15" s="8" t="s">
        <v>70</v>
      </c>
      <c r="E15" s="9"/>
      <c r="F15" s="9">
        <v>43364</v>
      </c>
    </row>
    <row r="16" spans="1:6" s="5" customFormat="1" x14ac:dyDescent="0.25">
      <c r="A16" s="2"/>
      <c r="B16" s="2">
        <v>10</v>
      </c>
      <c r="C16" s="2"/>
      <c r="D16" s="8" t="s">
        <v>71</v>
      </c>
      <c r="E16" s="9"/>
      <c r="F16" s="9">
        <v>43370</v>
      </c>
    </row>
    <row r="17" spans="1:6" s="5" customFormat="1" x14ac:dyDescent="0.25">
      <c r="A17" s="2"/>
      <c r="B17" s="2">
        <v>11</v>
      </c>
      <c r="C17" s="2"/>
      <c r="D17" s="8" t="s">
        <v>72</v>
      </c>
      <c r="E17" s="9"/>
      <c r="F17" s="9">
        <v>43374</v>
      </c>
    </row>
    <row r="18" spans="1:6" s="5" customFormat="1" x14ac:dyDescent="0.25">
      <c r="A18" s="2"/>
      <c r="B18" s="2">
        <v>12</v>
      </c>
      <c r="C18" s="2"/>
      <c r="D18" s="8" t="s">
        <v>73</v>
      </c>
      <c r="E18" s="9"/>
      <c r="F18" s="9">
        <v>43378</v>
      </c>
    </row>
    <row r="19" spans="1:6" s="5" customFormat="1" x14ac:dyDescent="0.25">
      <c r="A19" s="2"/>
      <c r="B19" s="2">
        <v>13</v>
      </c>
      <c r="C19" s="2"/>
      <c r="D19" s="8" t="s">
        <v>74</v>
      </c>
      <c r="E19" s="9"/>
      <c r="F19" s="9">
        <v>43383</v>
      </c>
    </row>
    <row r="20" spans="1:6" s="5" customFormat="1" x14ac:dyDescent="0.25">
      <c r="A20" s="2"/>
      <c r="B20" s="2">
        <v>14</v>
      </c>
      <c r="C20" s="2"/>
      <c r="D20" s="8" t="s">
        <v>75</v>
      </c>
      <c r="E20" s="9"/>
      <c r="F20" s="9">
        <v>43388</v>
      </c>
    </row>
    <row r="21" spans="1:6" s="5" customFormat="1" x14ac:dyDescent="0.25">
      <c r="A21" s="2"/>
      <c r="B21" s="2">
        <v>15</v>
      </c>
      <c r="C21" s="2"/>
      <c r="D21" s="8" t="s">
        <v>174</v>
      </c>
      <c r="E21" s="9"/>
      <c r="F21" s="9">
        <v>43301</v>
      </c>
    </row>
    <row r="22" spans="1:6" s="5" customFormat="1" x14ac:dyDescent="0.25">
      <c r="A22" s="2"/>
      <c r="B22" s="2">
        <v>16</v>
      </c>
      <c r="C22" s="2"/>
      <c r="D22" s="8" t="s">
        <v>175</v>
      </c>
      <c r="E22" s="9"/>
      <c r="F22" s="9">
        <v>43301</v>
      </c>
    </row>
    <row r="23" spans="1:6" s="5" customFormat="1" x14ac:dyDescent="0.25">
      <c r="A23" s="2"/>
      <c r="B23" s="2">
        <v>17</v>
      </c>
      <c r="C23" s="2"/>
      <c r="D23" s="8" t="s">
        <v>178</v>
      </c>
      <c r="E23" s="9">
        <v>43417</v>
      </c>
      <c r="F23" s="9">
        <v>43424</v>
      </c>
    </row>
    <row r="24" spans="1:6" s="5" customFormat="1" x14ac:dyDescent="0.25">
      <c r="A24" s="2"/>
      <c r="B24" s="2">
        <v>18</v>
      </c>
      <c r="C24" s="2"/>
      <c r="D24" s="8" t="s">
        <v>83</v>
      </c>
      <c r="E24" s="9"/>
      <c r="F24" s="9">
        <v>43358</v>
      </c>
    </row>
    <row r="25" spans="1:6" s="5" customFormat="1" x14ac:dyDescent="0.25">
      <c r="A25" s="2"/>
      <c r="B25" s="2">
        <v>19</v>
      </c>
      <c r="C25" s="2"/>
      <c r="D25" s="8" t="s">
        <v>201</v>
      </c>
      <c r="E25" s="9"/>
      <c r="F25" s="9">
        <v>43240</v>
      </c>
    </row>
    <row r="26" spans="1:6" x14ac:dyDescent="0.25">
      <c r="A26" s="10"/>
      <c r="B26" s="10"/>
      <c r="C26" s="11" t="s">
        <v>176</v>
      </c>
      <c r="D26" s="11" t="s">
        <v>41</v>
      </c>
      <c r="E26" s="12"/>
      <c r="F26" s="12"/>
    </row>
    <row r="27" spans="1:6" x14ac:dyDescent="0.25">
      <c r="A27" s="13"/>
      <c r="B27" s="13">
        <v>15.16</v>
      </c>
      <c r="C27" s="13"/>
      <c r="D27" s="14" t="s">
        <v>129</v>
      </c>
      <c r="E27" s="15">
        <v>43302</v>
      </c>
      <c r="F27" s="15">
        <v>43316</v>
      </c>
    </row>
    <row r="28" spans="1:6" x14ac:dyDescent="0.25">
      <c r="A28" s="13"/>
      <c r="B28" s="13"/>
      <c r="C28" s="13"/>
      <c r="D28" s="14" t="s">
        <v>124</v>
      </c>
      <c r="E28" s="15">
        <f>F27+1</f>
        <v>43317</v>
      </c>
      <c r="F28" s="15">
        <f>E28+15</f>
        <v>43332</v>
      </c>
    </row>
    <row r="29" spans="1:6" x14ac:dyDescent="0.25">
      <c r="A29" s="13"/>
      <c r="B29" s="13"/>
      <c r="C29" s="13"/>
      <c r="D29" s="14" t="s">
        <v>130</v>
      </c>
      <c r="E29" s="15">
        <f>F27+1</f>
        <v>43317</v>
      </c>
      <c r="F29" s="15">
        <v>43332</v>
      </c>
    </row>
    <row r="30" spans="1:6" x14ac:dyDescent="0.25">
      <c r="A30" s="13"/>
      <c r="B30" s="13"/>
      <c r="C30" s="13"/>
      <c r="D30" s="14" t="s">
        <v>76</v>
      </c>
      <c r="E30" s="15">
        <f>F28+1</f>
        <v>43333</v>
      </c>
      <c r="F30" s="15">
        <v>43358</v>
      </c>
    </row>
    <row r="31" spans="1:6" x14ac:dyDescent="0.25">
      <c r="A31" s="13"/>
      <c r="B31" s="13"/>
      <c r="C31" s="13"/>
      <c r="D31" s="14" t="s">
        <v>123</v>
      </c>
      <c r="E31" s="15">
        <f>F30+1</f>
        <v>43359</v>
      </c>
      <c r="F31" s="15">
        <f>E31+15</f>
        <v>43374</v>
      </c>
    </row>
    <row r="32" spans="1:6" x14ac:dyDescent="0.25">
      <c r="A32" s="10"/>
      <c r="B32" s="10"/>
      <c r="C32" s="11" t="s">
        <v>151</v>
      </c>
      <c r="D32" s="11" t="s">
        <v>6</v>
      </c>
      <c r="E32" s="12"/>
      <c r="F32" s="12"/>
    </row>
    <row r="33" spans="1:6" x14ac:dyDescent="0.25">
      <c r="A33" s="13"/>
      <c r="B33" s="13"/>
      <c r="C33" s="13"/>
      <c r="D33" s="14" t="s">
        <v>125</v>
      </c>
      <c r="E33" s="13" t="s">
        <v>13</v>
      </c>
      <c r="F33" s="15">
        <v>43291</v>
      </c>
    </row>
    <row r="34" spans="1:6" x14ac:dyDescent="0.25">
      <c r="A34" s="13"/>
      <c r="B34" s="13"/>
      <c r="C34" s="13"/>
      <c r="D34" s="14" t="s">
        <v>126</v>
      </c>
      <c r="E34" s="15">
        <f>F27+1</f>
        <v>43317</v>
      </c>
      <c r="F34" s="15">
        <v>43332</v>
      </c>
    </row>
    <row r="35" spans="1:6" x14ac:dyDescent="0.25">
      <c r="A35" s="13"/>
      <c r="B35" s="13"/>
      <c r="C35" s="13"/>
      <c r="D35" s="14" t="s">
        <v>132</v>
      </c>
      <c r="E35" s="15">
        <f>F34+1</f>
        <v>43333</v>
      </c>
      <c r="F35" s="15">
        <v>43358</v>
      </c>
    </row>
    <row r="36" spans="1:6" x14ac:dyDescent="0.25">
      <c r="A36" s="13"/>
      <c r="B36" s="13"/>
      <c r="C36" s="13"/>
      <c r="D36" s="14" t="s">
        <v>127</v>
      </c>
      <c r="E36" s="15">
        <f>F35+1</f>
        <v>43359</v>
      </c>
      <c r="F36" s="15">
        <f>E36+15</f>
        <v>43374</v>
      </c>
    </row>
    <row r="37" spans="1:6" x14ac:dyDescent="0.25">
      <c r="A37" s="13"/>
      <c r="B37" s="13">
        <v>17</v>
      </c>
      <c r="C37" s="13"/>
      <c r="D37" s="14" t="s">
        <v>77</v>
      </c>
      <c r="E37" s="15">
        <f>E23+1</f>
        <v>43418</v>
      </c>
      <c r="F37" s="15">
        <f>E37+12</f>
        <v>43430</v>
      </c>
    </row>
    <row r="38" spans="1:6" s="42" customFormat="1" ht="27.6" x14ac:dyDescent="0.25">
      <c r="A38" s="39"/>
      <c r="B38" s="39">
        <v>17</v>
      </c>
      <c r="C38" s="39"/>
      <c r="D38" s="40" t="s">
        <v>179</v>
      </c>
      <c r="E38" s="41">
        <v>43418</v>
      </c>
      <c r="F38" s="41">
        <v>43430</v>
      </c>
    </row>
    <row r="39" spans="1:6" s="42" customFormat="1" x14ac:dyDescent="0.25">
      <c r="A39" s="39"/>
      <c r="B39" s="39"/>
      <c r="C39" s="39"/>
      <c r="D39" s="40" t="s">
        <v>180</v>
      </c>
      <c r="E39" s="41">
        <f>F37+1</f>
        <v>43431</v>
      </c>
      <c r="F39" s="41">
        <f>E39+10</f>
        <v>43441</v>
      </c>
    </row>
    <row r="40" spans="1:6" x14ac:dyDescent="0.25">
      <c r="A40" s="13"/>
      <c r="B40" s="13"/>
      <c r="C40" s="13"/>
      <c r="D40" s="14" t="s">
        <v>7</v>
      </c>
      <c r="E40" s="15">
        <f>F37+1</f>
        <v>43431</v>
      </c>
      <c r="F40" s="15">
        <f>E40+5</f>
        <v>43436</v>
      </c>
    </row>
    <row r="41" spans="1:6" x14ac:dyDescent="0.25">
      <c r="A41" s="13"/>
      <c r="B41" s="13"/>
      <c r="C41" s="13"/>
      <c r="D41" s="14" t="s">
        <v>8</v>
      </c>
      <c r="E41" s="15">
        <f>F40+1</f>
        <v>43437</v>
      </c>
      <c r="F41" s="15">
        <f>E41+5</f>
        <v>43442</v>
      </c>
    </row>
    <row r="42" spans="1:6" x14ac:dyDescent="0.25">
      <c r="A42" s="13"/>
      <c r="B42" s="13"/>
      <c r="C42" s="13"/>
      <c r="D42" s="14" t="s">
        <v>9</v>
      </c>
      <c r="E42" s="15">
        <f>F41+1</f>
        <v>43443</v>
      </c>
      <c r="F42" s="15">
        <f>E42+4</f>
        <v>43447</v>
      </c>
    </row>
    <row r="43" spans="1:6" ht="27.6" x14ac:dyDescent="0.25">
      <c r="A43" s="13"/>
      <c r="B43" s="13"/>
      <c r="C43" s="13"/>
      <c r="D43" s="16" t="s">
        <v>10</v>
      </c>
      <c r="E43" s="15">
        <f>F42+1</f>
        <v>43448</v>
      </c>
      <c r="F43" s="15">
        <f>E43+3</f>
        <v>43451</v>
      </c>
    </row>
    <row r="44" spans="1:6" x14ac:dyDescent="0.25">
      <c r="A44" s="13"/>
      <c r="B44" s="13"/>
      <c r="C44" s="13"/>
      <c r="D44" s="16" t="s">
        <v>11</v>
      </c>
      <c r="E44" s="15">
        <f>F37+1</f>
        <v>43431</v>
      </c>
      <c r="F44" s="15">
        <f>E44+17</f>
        <v>43448</v>
      </c>
    </row>
    <row r="45" spans="1:6" s="42" customFormat="1" ht="41.4" x14ac:dyDescent="0.25">
      <c r="A45" s="39"/>
      <c r="B45" s="39"/>
      <c r="C45" s="39"/>
      <c r="D45" s="43" t="s">
        <v>181</v>
      </c>
      <c r="E45" s="41">
        <f>F37+1</f>
        <v>43431</v>
      </c>
      <c r="F45" s="41">
        <f>E45+70</f>
        <v>43501</v>
      </c>
    </row>
    <row r="46" spans="1:6" s="42" customFormat="1" x14ac:dyDescent="0.25">
      <c r="A46" s="39"/>
      <c r="B46" s="39"/>
      <c r="C46" s="39"/>
      <c r="D46" s="43" t="s">
        <v>182</v>
      </c>
      <c r="E46" s="41">
        <f>F45+1</f>
        <v>43502</v>
      </c>
      <c r="F46" s="41">
        <f>E46+10</f>
        <v>43512</v>
      </c>
    </row>
    <row r="47" spans="1:6" s="42" customFormat="1" ht="27.6" x14ac:dyDescent="0.25">
      <c r="A47" s="39"/>
      <c r="B47" s="39"/>
      <c r="C47" s="39"/>
      <c r="D47" s="43" t="s">
        <v>183</v>
      </c>
      <c r="E47" s="41">
        <f>F38+1</f>
        <v>43431</v>
      </c>
      <c r="F47" s="41">
        <f>E47+50</f>
        <v>43481</v>
      </c>
    </row>
    <row r="48" spans="1:6" x14ac:dyDescent="0.25">
      <c r="A48" s="13"/>
      <c r="B48" s="13"/>
      <c r="C48" s="13"/>
      <c r="D48" s="16" t="s">
        <v>12</v>
      </c>
      <c r="E48" s="15">
        <f>F44+1</f>
        <v>43449</v>
      </c>
      <c r="F48" s="15">
        <f>E48+122</f>
        <v>43571</v>
      </c>
    </row>
    <row r="49" spans="1:6" x14ac:dyDescent="0.25">
      <c r="A49" s="10"/>
      <c r="B49" s="10"/>
      <c r="C49" s="11" t="s">
        <v>149</v>
      </c>
      <c r="D49" s="11" t="s">
        <v>14</v>
      </c>
      <c r="E49" s="12"/>
      <c r="F49" s="12"/>
    </row>
    <row r="50" spans="1:6" x14ac:dyDescent="0.25">
      <c r="A50" s="13"/>
      <c r="B50" s="13"/>
      <c r="C50" s="13"/>
      <c r="D50" s="14" t="s">
        <v>139</v>
      </c>
      <c r="E50" s="13" t="s">
        <v>13</v>
      </c>
      <c r="F50" s="15">
        <v>43291</v>
      </c>
    </row>
    <row r="51" spans="1:6" x14ac:dyDescent="0.25">
      <c r="A51" s="13"/>
      <c r="B51" s="13"/>
      <c r="C51" s="13"/>
      <c r="D51" s="14" t="s">
        <v>15</v>
      </c>
      <c r="E51" s="13" t="s">
        <v>13</v>
      </c>
      <c r="F51" s="15">
        <v>43252</v>
      </c>
    </row>
    <row r="52" spans="1:6" x14ac:dyDescent="0.25">
      <c r="A52" s="13"/>
      <c r="B52" s="13"/>
      <c r="C52" s="13"/>
      <c r="D52" s="14" t="s">
        <v>131</v>
      </c>
      <c r="E52" s="15">
        <f>F27+1</f>
        <v>43317</v>
      </c>
      <c r="F52" s="15">
        <v>43332</v>
      </c>
    </row>
    <row r="53" spans="1:6" x14ac:dyDescent="0.25">
      <c r="A53" s="13"/>
      <c r="B53" s="13"/>
      <c r="C53" s="13"/>
      <c r="D53" s="14" t="s">
        <v>132</v>
      </c>
      <c r="E53" s="15">
        <f>F52+1</f>
        <v>43333</v>
      </c>
      <c r="F53" s="15">
        <v>43358</v>
      </c>
    </row>
    <row r="54" spans="1:6" x14ac:dyDescent="0.25">
      <c r="A54" s="13"/>
      <c r="B54" s="13"/>
      <c r="C54" s="13"/>
      <c r="D54" s="14" t="s">
        <v>128</v>
      </c>
      <c r="E54" s="15">
        <f>F53+1</f>
        <v>43359</v>
      </c>
      <c r="F54" s="15">
        <f>E54+15</f>
        <v>43374</v>
      </c>
    </row>
    <row r="55" spans="1:6" x14ac:dyDescent="0.25">
      <c r="A55" s="13"/>
      <c r="B55" s="13">
        <v>17</v>
      </c>
      <c r="C55" s="13"/>
      <c r="D55" s="14" t="s">
        <v>78</v>
      </c>
      <c r="E55" s="15">
        <f>E23+1</f>
        <v>43418</v>
      </c>
      <c r="F55" s="15">
        <f>E55+12</f>
        <v>43430</v>
      </c>
    </row>
    <row r="56" spans="1:6" s="42" customFormat="1" ht="27.6" x14ac:dyDescent="0.25">
      <c r="A56" s="39"/>
      <c r="B56" s="39"/>
      <c r="C56" s="39"/>
      <c r="D56" s="40" t="s">
        <v>184</v>
      </c>
      <c r="E56" s="41">
        <f>F55+1</f>
        <v>43431</v>
      </c>
      <c r="F56" s="41">
        <f>E56+10</f>
        <v>43441</v>
      </c>
    </row>
    <row r="57" spans="1:6" x14ac:dyDescent="0.25">
      <c r="A57" s="13"/>
      <c r="B57" s="13"/>
      <c r="C57" s="13"/>
      <c r="D57" s="14" t="s">
        <v>16</v>
      </c>
      <c r="E57" s="15">
        <f>F55+1</f>
        <v>43431</v>
      </c>
      <c r="F57" s="15">
        <f>E57+4</f>
        <v>43435</v>
      </c>
    </row>
    <row r="58" spans="1:6" x14ac:dyDescent="0.25">
      <c r="A58" s="13"/>
      <c r="B58" s="13"/>
      <c r="C58" s="13"/>
      <c r="D58" s="14" t="s">
        <v>17</v>
      </c>
      <c r="E58" s="15">
        <f>F57+1</f>
        <v>43436</v>
      </c>
      <c r="F58" s="15">
        <f>E58+4</f>
        <v>43440</v>
      </c>
    </row>
    <row r="59" spans="1:6" x14ac:dyDescent="0.25">
      <c r="A59" s="13"/>
      <c r="B59" s="13"/>
      <c r="C59" s="13"/>
      <c r="D59" s="14" t="s">
        <v>18</v>
      </c>
      <c r="E59" s="15">
        <f>F58+1</f>
        <v>43441</v>
      </c>
      <c r="F59" s="15">
        <f>E59+5</f>
        <v>43446</v>
      </c>
    </row>
    <row r="60" spans="1:6" ht="27.6" x14ac:dyDescent="0.25">
      <c r="A60" s="13"/>
      <c r="B60" s="13"/>
      <c r="C60" s="13"/>
      <c r="D60" s="16" t="s">
        <v>19</v>
      </c>
      <c r="E60" s="15">
        <f>F59+1</f>
        <v>43447</v>
      </c>
      <c r="F60" s="15">
        <f>E60+3</f>
        <v>43450</v>
      </c>
    </row>
    <row r="61" spans="1:6" x14ac:dyDescent="0.25">
      <c r="A61" s="10"/>
      <c r="B61" s="10"/>
      <c r="C61" s="11" t="s">
        <v>150</v>
      </c>
      <c r="D61" s="11" t="s">
        <v>138</v>
      </c>
      <c r="E61" s="12"/>
      <c r="F61" s="12"/>
    </row>
    <row r="62" spans="1:6" x14ac:dyDescent="0.25">
      <c r="A62" s="13"/>
      <c r="B62" s="13"/>
      <c r="C62" s="13"/>
      <c r="D62" s="16" t="s">
        <v>140</v>
      </c>
      <c r="E62" s="13" t="s">
        <v>13</v>
      </c>
      <c r="F62" s="15">
        <v>43291</v>
      </c>
    </row>
    <row r="63" spans="1:6" x14ac:dyDescent="0.25">
      <c r="A63" s="13"/>
      <c r="B63" s="13"/>
      <c r="C63" s="13"/>
      <c r="D63" s="16" t="s">
        <v>141</v>
      </c>
      <c r="E63" s="15">
        <f>F27+1</f>
        <v>43317</v>
      </c>
      <c r="F63" s="15">
        <f>E63+15</f>
        <v>43332</v>
      </c>
    </row>
    <row r="64" spans="1:6" x14ac:dyDescent="0.25">
      <c r="A64" s="13"/>
      <c r="B64" s="13"/>
      <c r="C64" s="13"/>
      <c r="D64" s="16" t="s">
        <v>142</v>
      </c>
      <c r="E64" s="15">
        <f>F63+1</f>
        <v>43333</v>
      </c>
      <c r="F64" s="15">
        <v>43358</v>
      </c>
    </row>
    <row r="65" spans="1:6" x14ac:dyDescent="0.25">
      <c r="A65" s="13"/>
      <c r="B65" s="13"/>
      <c r="C65" s="13"/>
      <c r="D65" s="16" t="s">
        <v>143</v>
      </c>
      <c r="E65" s="15">
        <f>F64+1</f>
        <v>43359</v>
      </c>
      <c r="F65" s="15">
        <f>E65+15</f>
        <v>43374</v>
      </c>
    </row>
    <row r="66" spans="1:6" x14ac:dyDescent="0.25">
      <c r="A66" s="13"/>
      <c r="B66" s="13">
        <v>17</v>
      </c>
      <c r="C66" s="13"/>
      <c r="D66" s="16" t="s">
        <v>144</v>
      </c>
      <c r="E66" s="15">
        <f>E23+1</f>
        <v>43418</v>
      </c>
      <c r="F66" s="15">
        <f>E66+12</f>
        <v>43430</v>
      </c>
    </row>
    <row r="67" spans="1:6" x14ac:dyDescent="0.25">
      <c r="A67" s="13"/>
      <c r="B67" s="13"/>
      <c r="C67" s="13"/>
      <c r="D67" s="16" t="s">
        <v>145</v>
      </c>
      <c r="E67" s="15">
        <f>F66+1</f>
        <v>43431</v>
      </c>
      <c r="F67" s="15">
        <f>E67+4</f>
        <v>43435</v>
      </c>
    </row>
    <row r="68" spans="1:6" x14ac:dyDescent="0.25">
      <c r="A68" s="13"/>
      <c r="B68" s="13"/>
      <c r="C68" s="13"/>
      <c r="D68" s="16" t="s">
        <v>146</v>
      </c>
      <c r="E68" s="15">
        <f>F67+1</f>
        <v>43436</v>
      </c>
      <c r="F68" s="15">
        <f>E68+4</f>
        <v>43440</v>
      </c>
    </row>
    <row r="69" spans="1:6" x14ac:dyDescent="0.25">
      <c r="A69" s="13"/>
      <c r="B69" s="13"/>
      <c r="C69" s="13"/>
      <c r="D69" s="16" t="s">
        <v>147</v>
      </c>
      <c r="E69" s="15">
        <f>F68+1</f>
        <v>43441</v>
      </c>
      <c r="F69" s="15">
        <f>E69+5</f>
        <v>43446</v>
      </c>
    </row>
    <row r="70" spans="1:6" ht="27.6" x14ac:dyDescent="0.25">
      <c r="A70" s="13"/>
      <c r="B70" s="13"/>
      <c r="C70" s="13"/>
      <c r="D70" s="16" t="s">
        <v>148</v>
      </c>
      <c r="E70" s="15">
        <f>F69+1</f>
        <v>43447</v>
      </c>
      <c r="F70" s="15">
        <f>E70+3</f>
        <v>43450</v>
      </c>
    </row>
    <row r="71" spans="1:6" x14ac:dyDescent="0.25">
      <c r="A71" s="10"/>
      <c r="B71" s="10"/>
      <c r="C71" s="11" t="s">
        <v>152</v>
      </c>
      <c r="D71" s="11" t="s">
        <v>134</v>
      </c>
      <c r="E71" s="12"/>
      <c r="F71" s="12"/>
    </row>
    <row r="72" spans="1:6" x14ac:dyDescent="0.25">
      <c r="A72" s="13"/>
      <c r="B72" s="13"/>
      <c r="C72" s="13"/>
      <c r="D72" s="16" t="s">
        <v>135</v>
      </c>
      <c r="E72" s="15">
        <v>43317</v>
      </c>
      <c r="F72" s="15">
        <v>43332</v>
      </c>
    </row>
    <row r="73" spans="1:6" x14ac:dyDescent="0.25">
      <c r="A73" s="13"/>
      <c r="B73" s="30" t="s">
        <v>137</v>
      </c>
      <c r="C73" s="13"/>
      <c r="D73" s="16" t="s">
        <v>136</v>
      </c>
      <c r="E73" s="15">
        <f>F7+5</f>
        <v>43337</v>
      </c>
      <c r="F73" s="15">
        <f>F20+15</f>
        <v>43403</v>
      </c>
    </row>
    <row r="74" spans="1:6" x14ac:dyDescent="0.25">
      <c r="A74" s="13"/>
      <c r="B74" s="13">
        <v>18</v>
      </c>
      <c r="C74" s="13"/>
      <c r="D74" s="16" t="s">
        <v>171</v>
      </c>
      <c r="E74" s="15">
        <f>F24+1</f>
        <v>43359</v>
      </c>
      <c r="F74" s="15">
        <f>E74+20</f>
        <v>43379</v>
      </c>
    </row>
    <row r="75" spans="1:6" ht="27.6" x14ac:dyDescent="0.25">
      <c r="A75" s="13"/>
      <c r="B75" s="13"/>
      <c r="C75" s="13"/>
      <c r="D75" s="16" t="s">
        <v>172</v>
      </c>
      <c r="E75" s="15">
        <f>F72+1</f>
        <v>43333</v>
      </c>
      <c r="F75" s="15">
        <f>E75+20</f>
        <v>43353</v>
      </c>
    </row>
    <row r="76" spans="1:6" x14ac:dyDescent="0.25">
      <c r="A76" s="13"/>
      <c r="B76" s="13"/>
      <c r="C76" s="13"/>
      <c r="D76" s="16" t="s">
        <v>173</v>
      </c>
      <c r="E76" s="15">
        <v>43419</v>
      </c>
      <c r="F76" s="15">
        <v>43430</v>
      </c>
    </row>
    <row r="77" spans="1:6" x14ac:dyDescent="0.25">
      <c r="A77" s="10"/>
      <c r="B77" s="10"/>
      <c r="C77" s="11" t="s">
        <v>150</v>
      </c>
      <c r="D77" s="155" t="s">
        <v>82</v>
      </c>
      <c r="E77" s="12"/>
      <c r="F77" s="12"/>
    </row>
    <row r="78" spans="1:6" s="34" customFormat="1" x14ac:dyDescent="0.25">
      <c r="A78" s="31"/>
      <c r="B78" s="31"/>
      <c r="C78" s="32"/>
      <c r="D78" s="16" t="s">
        <v>156</v>
      </c>
      <c r="E78" s="33"/>
      <c r="F78" s="15">
        <v>43313</v>
      </c>
    </row>
    <row r="79" spans="1:6" s="34" customFormat="1" x14ac:dyDescent="0.25">
      <c r="A79" s="31"/>
      <c r="B79" s="31"/>
      <c r="C79" s="32"/>
      <c r="D79" s="16" t="s">
        <v>157</v>
      </c>
      <c r="E79" s="15">
        <v>43317</v>
      </c>
      <c r="F79" s="15">
        <v>43332</v>
      </c>
    </row>
    <row r="80" spans="1:6" x14ac:dyDescent="0.25">
      <c r="A80" s="13"/>
      <c r="B80" s="30" t="s">
        <v>137</v>
      </c>
      <c r="C80" s="13"/>
      <c r="D80" s="14" t="s">
        <v>218</v>
      </c>
      <c r="E80" s="15">
        <f>F7+5</f>
        <v>43337</v>
      </c>
      <c r="F80" s="15">
        <v>43393</v>
      </c>
    </row>
    <row r="81" spans="1:6" x14ac:dyDescent="0.25">
      <c r="A81" s="13"/>
      <c r="B81" s="13">
        <v>17</v>
      </c>
      <c r="C81" s="13"/>
      <c r="D81" s="14" t="s">
        <v>158</v>
      </c>
      <c r="E81" s="15">
        <f>E23+1</f>
        <v>43418</v>
      </c>
      <c r="F81" s="15">
        <f>E81+20</f>
        <v>43438</v>
      </c>
    </row>
    <row r="82" spans="1:6" x14ac:dyDescent="0.25">
      <c r="A82" s="10"/>
      <c r="B82" s="10"/>
      <c r="C82" s="11" t="s">
        <v>150</v>
      </c>
      <c r="D82" s="155" t="s">
        <v>84</v>
      </c>
      <c r="E82" s="12"/>
      <c r="F82" s="12"/>
    </row>
    <row r="83" spans="1:6" s="37" customFormat="1" x14ac:dyDescent="0.25">
      <c r="A83" s="35"/>
      <c r="B83" s="35"/>
      <c r="C83" s="36"/>
      <c r="D83" s="38" t="s">
        <v>159</v>
      </c>
      <c r="E83" s="33"/>
      <c r="F83" s="15">
        <v>43313</v>
      </c>
    </row>
    <row r="84" spans="1:6" s="37" customFormat="1" x14ac:dyDescent="0.25">
      <c r="A84" s="35"/>
      <c r="B84" s="35"/>
      <c r="C84" s="36"/>
      <c r="D84" s="38" t="s">
        <v>160</v>
      </c>
      <c r="E84" s="15">
        <v>43317</v>
      </c>
      <c r="F84" s="15">
        <v>43332</v>
      </c>
    </row>
    <row r="85" spans="1:6" x14ac:dyDescent="0.25">
      <c r="A85" s="13"/>
      <c r="B85" s="30" t="s">
        <v>137</v>
      </c>
      <c r="C85" s="13"/>
      <c r="D85" s="14" t="s">
        <v>219</v>
      </c>
      <c r="E85" s="15">
        <f>F7+5</f>
        <v>43337</v>
      </c>
      <c r="F85" s="15">
        <v>43393</v>
      </c>
    </row>
    <row r="86" spans="1:6" x14ac:dyDescent="0.25">
      <c r="A86" s="13"/>
      <c r="B86" s="13">
        <v>17</v>
      </c>
      <c r="C86" s="13"/>
      <c r="D86" s="14" t="s">
        <v>165</v>
      </c>
      <c r="E86" s="15">
        <f>E23+1</f>
        <v>43418</v>
      </c>
      <c r="F86" s="15">
        <f>E86+20</f>
        <v>43438</v>
      </c>
    </row>
    <row r="87" spans="1:6" x14ac:dyDescent="0.25">
      <c r="A87" s="10"/>
      <c r="B87" s="10"/>
      <c r="C87" s="11" t="s">
        <v>150</v>
      </c>
      <c r="D87" s="155" t="s">
        <v>85</v>
      </c>
      <c r="E87" s="12"/>
      <c r="F87" s="12"/>
    </row>
    <row r="88" spans="1:6" s="34" customFormat="1" x14ac:dyDescent="0.25">
      <c r="A88" s="31"/>
      <c r="B88" s="31"/>
      <c r="C88" s="32"/>
      <c r="D88" s="16" t="s">
        <v>161</v>
      </c>
      <c r="E88" s="33"/>
      <c r="F88" s="15">
        <v>43313</v>
      </c>
    </row>
    <row r="89" spans="1:6" s="34" customFormat="1" x14ac:dyDescent="0.25">
      <c r="A89" s="31"/>
      <c r="B89" s="31"/>
      <c r="C89" s="32"/>
      <c r="D89" s="16" t="s">
        <v>162</v>
      </c>
      <c r="E89" s="15">
        <v>43317</v>
      </c>
      <c r="F89" s="15">
        <v>43332</v>
      </c>
    </row>
    <row r="90" spans="1:6" x14ac:dyDescent="0.25">
      <c r="A90" s="13"/>
      <c r="B90" s="30" t="s">
        <v>137</v>
      </c>
      <c r="C90" s="13"/>
      <c r="D90" s="14" t="s">
        <v>220</v>
      </c>
      <c r="E90" s="15">
        <f>F7+3</f>
        <v>43335</v>
      </c>
      <c r="F90" s="15">
        <f>F23+30</f>
        <v>43454</v>
      </c>
    </row>
    <row r="91" spans="1:6" x14ac:dyDescent="0.25">
      <c r="A91" s="13"/>
      <c r="B91" s="13">
        <v>17</v>
      </c>
      <c r="C91" s="13"/>
      <c r="D91" s="14" t="s">
        <v>166</v>
      </c>
      <c r="E91" s="15">
        <f>E23+1</f>
        <v>43418</v>
      </c>
      <c r="F91" s="15">
        <f>E91+20</f>
        <v>43438</v>
      </c>
    </row>
    <row r="92" spans="1:6" x14ac:dyDescent="0.25">
      <c r="A92" s="10"/>
      <c r="B92" s="10"/>
      <c r="C92" s="11" t="s">
        <v>150</v>
      </c>
      <c r="D92" s="155" t="s">
        <v>86</v>
      </c>
      <c r="E92" s="12"/>
      <c r="F92" s="12"/>
    </row>
    <row r="93" spans="1:6" s="34" customFormat="1" ht="15" customHeight="1" x14ac:dyDescent="0.25">
      <c r="A93" s="31"/>
      <c r="B93" s="31"/>
      <c r="C93" s="32"/>
      <c r="D93" s="16" t="s">
        <v>163</v>
      </c>
      <c r="E93" s="33"/>
      <c r="F93" s="15">
        <v>43313</v>
      </c>
    </row>
    <row r="94" spans="1:6" s="34" customFormat="1" x14ac:dyDescent="0.25">
      <c r="A94" s="31"/>
      <c r="B94" s="31"/>
      <c r="C94" s="32"/>
      <c r="D94" s="16" t="s">
        <v>164</v>
      </c>
      <c r="E94" s="15">
        <v>43317</v>
      </c>
      <c r="F94" s="15">
        <v>43332</v>
      </c>
    </row>
    <row r="95" spans="1:6" x14ac:dyDescent="0.25">
      <c r="A95" s="13"/>
      <c r="B95" s="30" t="s">
        <v>137</v>
      </c>
      <c r="C95" s="13"/>
      <c r="D95" s="14" t="s">
        <v>221</v>
      </c>
      <c r="E95" s="15">
        <f>F7+3</f>
        <v>43335</v>
      </c>
      <c r="F95" s="15">
        <f>F23+30</f>
        <v>43454</v>
      </c>
    </row>
    <row r="96" spans="1:6" x14ac:dyDescent="0.25">
      <c r="A96" s="13"/>
      <c r="B96" s="13">
        <v>17</v>
      </c>
      <c r="C96" s="13"/>
      <c r="D96" s="14" t="s">
        <v>170</v>
      </c>
      <c r="E96" s="15">
        <f>E23+1</f>
        <v>43418</v>
      </c>
      <c r="F96" s="15">
        <f>E96+20</f>
        <v>43438</v>
      </c>
    </row>
    <row r="97" spans="1:6" x14ac:dyDescent="0.25">
      <c r="A97" s="10"/>
      <c r="B97" s="10"/>
      <c r="C97" s="11" t="s">
        <v>176</v>
      </c>
      <c r="D97" s="11" t="s">
        <v>155</v>
      </c>
      <c r="E97" s="12"/>
      <c r="F97" s="12"/>
    </row>
    <row r="98" spans="1:6" x14ac:dyDescent="0.25">
      <c r="A98" s="13"/>
      <c r="B98" s="13"/>
      <c r="C98" s="13"/>
      <c r="D98" s="16" t="s">
        <v>153</v>
      </c>
      <c r="E98" s="15" t="s">
        <v>13</v>
      </c>
      <c r="F98" s="15">
        <v>43291</v>
      </c>
    </row>
    <row r="99" spans="1:6" x14ac:dyDescent="0.25">
      <c r="A99" s="13"/>
      <c r="B99" s="13"/>
      <c r="C99" s="13"/>
      <c r="D99" s="16" t="s">
        <v>133</v>
      </c>
      <c r="E99" s="15">
        <f>F27+1</f>
        <v>43317</v>
      </c>
      <c r="F99" s="15">
        <f>E99+15</f>
        <v>43332</v>
      </c>
    </row>
    <row r="100" spans="1:6" x14ac:dyDescent="0.25">
      <c r="A100" s="13"/>
      <c r="B100" s="13"/>
      <c r="C100" s="13"/>
      <c r="D100" s="16" t="s">
        <v>80</v>
      </c>
      <c r="E100" s="15">
        <f>F99+1</f>
        <v>43333</v>
      </c>
      <c r="F100" s="15">
        <f>E100+20</f>
        <v>43353</v>
      </c>
    </row>
    <row r="101" spans="1:6" x14ac:dyDescent="0.25">
      <c r="A101" s="13"/>
      <c r="B101" s="13">
        <v>17</v>
      </c>
      <c r="C101" s="13"/>
      <c r="D101" s="16" t="s">
        <v>154</v>
      </c>
      <c r="E101" s="15">
        <f>E23+1</f>
        <v>43418</v>
      </c>
      <c r="F101" s="15">
        <f>E101+20</f>
        <v>43438</v>
      </c>
    </row>
    <row r="102" spans="1:6" x14ac:dyDescent="0.25">
      <c r="A102" s="10"/>
      <c r="B102" s="10"/>
      <c r="C102" s="11" t="s">
        <v>176</v>
      </c>
      <c r="D102" s="11" t="s">
        <v>22</v>
      </c>
      <c r="E102" s="12"/>
      <c r="F102" s="12"/>
    </row>
    <row r="103" spans="1:6" x14ac:dyDescent="0.25">
      <c r="A103" s="17"/>
      <c r="B103" s="17"/>
      <c r="C103" s="18"/>
      <c r="D103" s="18" t="s">
        <v>23</v>
      </c>
      <c r="E103" s="19"/>
      <c r="F103" s="19"/>
    </row>
    <row r="104" spans="1:6" x14ac:dyDescent="0.25">
      <c r="A104" s="13"/>
      <c r="B104" s="13">
        <v>19</v>
      </c>
      <c r="C104" s="13"/>
      <c r="D104" s="16" t="s">
        <v>90</v>
      </c>
      <c r="E104" s="20">
        <v>1</v>
      </c>
      <c r="F104" s="20">
        <v>11</v>
      </c>
    </row>
    <row r="105" spans="1:6" x14ac:dyDescent="0.25">
      <c r="A105" s="13"/>
      <c r="B105" s="13">
        <v>19</v>
      </c>
      <c r="C105" s="13"/>
      <c r="D105" s="16" t="s">
        <v>91</v>
      </c>
      <c r="E105" s="20">
        <v>12</v>
      </c>
      <c r="F105" s="20">
        <v>22</v>
      </c>
    </row>
    <row r="106" spans="1:6" x14ac:dyDescent="0.25">
      <c r="A106" s="13"/>
      <c r="B106" s="13">
        <v>19</v>
      </c>
      <c r="C106" s="13"/>
      <c r="D106" s="16" t="s">
        <v>103</v>
      </c>
      <c r="E106" s="20">
        <v>23</v>
      </c>
      <c r="F106" s="20">
        <v>33</v>
      </c>
    </row>
    <row r="107" spans="1:6" x14ac:dyDescent="0.25">
      <c r="A107" s="13"/>
      <c r="B107" s="13">
        <v>19</v>
      </c>
      <c r="C107" s="13"/>
      <c r="D107" s="16" t="s">
        <v>92</v>
      </c>
      <c r="E107" s="20">
        <v>34</v>
      </c>
      <c r="F107" s="20">
        <v>44</v>
      </c>
    </row>
    <row r="108" spans="1:6" x14ac:dyDescent="0.25">
      <c r="A108" s="13"/>
      <c r="B108" s="13">
        <v>19</v>
      </c>
      <c r="C108" s="13"/>
      <c r="D108" s="16" t="s">
        <v>93</v>
      </c>
      <c r="E108" s="20">
        <v>45</v>
      </c>
      <c r="F108" s="20">
        <v>55</v>
      </c>
    </row>
    <row r="109" spans="1:6" x14ac:dyDescent="0.25">
      <c r="A109" s="13"/>
      <c r="B109" s="13">
        <v>19</v>
      </c>
      <c r="C109" s="13"/>
      <c r="D109" s="16" t="s">
        <v>94</v>
      </c>
      <c r="E109" s="20">
        <v>56</v>
      </c>
      <c r="F109" s="20">
        <v>66</v>
      </c>
    </row>
    <row r="110" spans="1:6" x14ac:dyDescent="0.25">
      <c r="A110" s="13"/>
      <c r="B110" s="13">
        <v>19</v>
      </c>
      <c r="C110" s="13"/>
      <c r="D110" s="16" t="s">
        <v>95</v>
      </c>
      <c r="E110" s="20">
        <v>67</v>
      </c>
      <c r="F110" s="20">
        <v>77</v>
      </c>
    </row>
    <row r="111" spans="1:6" x14ac:dyDescent="0.25">
      <c r="A111" s="13"/>
      <c r="B111" s="13">
        <v>19</v>
      </c>
      <c r="C111" s="13"/>
      <c r="D111" s="16" t="s">
        <v>87</v>
      </c>
      <c r="E111" s="20">
        <v>34</v>
      </c>
      <c r="F111" s="20">
        <v>44</v>
      </c>
    </row>
    <row r="112" spans="1:6" x14ac:dyDescent="0.25">
      <c r="A112" s="13"/>
      <c r="B112" s="13">
        <v>19</v>
      </c>
      <c r="C112" s="13"/>
      <c r="D112" s="16" t="s">
        <v>88</v>
      </c>
      <c r="E112" s="20">
        <v>45</v>
      </c>
      <c r="F112" s="20">
        <v>55</v>
      </c>
    </row>
    <row r="113" spans="1:6" x14ac:dyDescent="0.25">
      <c r="A113" s="17"/>
      <c r="B113" s="17"/>
      <c r="C113" s="18"/>
      <c r="D113" s="18" t="s">
        <v>24</v>
      </c>
      <c r="E113" s="21"/>
      <c r="F113" s="21"/>
    </row>
    <row r="114" spans="1:6" x14ac:dyDescent="0.25">
      <c r="A114" s="13"/>
      <c r="B114" s="13">
        <v>19</v>
      </c>
      <c r="C114" s="13"/>
      <c r="D114" s="16" t="s">
        <v>96</v>
      </c>
      <c r="E114" s="20">
        <v>1</v>
      </c>
      <c r="F114" s="20">
        <v>11</v>
      </c>
    </row>
    <row r="115" spans="1:6" x14ac:dyDescent="0.25">
      <c r="A115" s="13"/>
      <c r="B115" s="13">
        <v>19</v>
      </c>
      <c r="C115" s="13"/>
      <c r="D115" s="16" t="s">
        <v>97</v>
      </c>
      <c r="E115" s="20">
        <v>12</v>
      </c>
      <c r="F115" s="20">
        <v>22</v>
      </c>
    </row>
    <row r="116" spans="1:6" x14ac:dyDescent="0.25">
      <c r="A116" s="13"/>
      <c r="B116" s="13">
        <v>19</v>
      </c>
      <c r="C116" s="13"/>
      <c r="D116" s="16" t="s">
        <v>98</v>
      </c>
      <c r="E116" s="20">
        <v>23</v>
      </c>
      <c r="F116" s="20">
        <v>33</v>
      </c>
    </row>
    <row r="117" spans="1:6" x14ac:dyDescent="0.25">
      <c r="A117" s="13"/>
      <c r="B117" s="13">
        <v>19</v>
      </c>
      <c r="C117" s="13"/>
      <c r="D117" s="16" t="s">
        <v>99</v>
      </c>
      <c r="E117" s="20">
        <v>34</v>
      </c>
      <c r="F117" s="20">
        <v>44</v>
      </c>
    </row>
    <row r="118" spans="1:6" x14ac:dyDescent="0.25">
      <c r="A118" s="13"/>
      <c r="B118" s="13">
        <v>19</v>
      </c>
      <c r="C118" s="13"/>
      <c r="D118" s="16" t="s">
        <v>100</v>
      </c>
      <c r="E118" s="20">
        <v>45</v>
      </c>
      <c r="F118" s="20">
        <v>55</v>
      </c>
    </row>
    <row r="119" spans="1:6" x14ac:dyDescent="0.25">
      <c r="A119" s="13"/>
      <c r="B119" s="13">
        <v>19</v>
      </c>
      <c r="C119" s="13"/>
      <c r="D119" s="16" t="s">
        <v>101</v>
      </c>
      <c r="E119" s="20">
        <v>56</v>
      </c>
      <c r="F119" s="20">
        <v>66</v>
      </c>
    </row>
    <row r="120" spans="1:6" x14ac:dyDescent="0.25">
      <c r="A120" s="13"/>
      <c r="B120" s="13">
        <v>19</v>
      </c>
      <c r="C120" s="13"/>
      <c r="D120" s="16" t="s">
        <v>102</v>
      </c>
      <c r="E120" s="20">
        <v>67</v>
      </c>
      <c r="F120" s="20">
        <v>77</v>
      </c>
    </row>
    <row r="121" spans="1:6" x14ac:dyDescent="0.25">
      <c r="A121" s="13"/>
      <c r="B121" s="13">
        <v>19</v>
      </c>
      <c r="C121" s="13"/>
      <c r="D121" s="16" t="s">
        <v>89</v>
      </c>
      <c r="E121" s="20">
        <v>34</v>
      </c>
      <c r="F121" s="20">
        <v>44</v>
      </c>
    </row>
    <row r="122" spans="1:6" x14ac:dyDescent="0.25">
      <c r="A122" s="10"/>
      <c r="B122" s="10"/>
      <c r="C122" s="11" t="s">
        <v>176</v>
      </c>
      <c r="D122" s="11" t="s">
        <v>25</v>
      </c>
      <c r="E122" s="12"/>
      <c r="F122" s="12"/>
    </row>
    <row r="123" spans="1:6" x14ac:dyDescent="0.25">
      <c r="A123" s="17"/>
      <c r="B123" s="17"/>
      <c r="C123" s="18"/>
      <c r="D123" s="18" t="s">
        <v>23</v>
      </c>
      <c r="E123" s="19">
        <f>MIN(E124:E130)</f>
        <v>43333</v>
      </c>
      <c r="F123" s="19">
        <f>MAX(F124:F130)</f>
        <v>43363</v>
      </c>
    </row>
    <row r="124" spans="1:6" x14ac:dyDescent="0.25">
      <c r="A124" s="13"/>
      <c r="B124" s="13">
        <v>1</v>
      </c>
      <c r="C124" s="13"/>
      <c r="D124" s="16" t="s">
        <v>27</v>
      </c>
      <c r="E124" s="15">
        <f>F7+1</f>
        <v>43333</v>
      </c>
      <c r="F124" s="15">
        <f>E124+6</f>
        <v>43339</v>
      </c>
    </row>
    <row r="125" spans="1:6" x14ac:dyDescent="0.25">
      <c r="A125" s="13"/>
      <c r="B125" s="13">
        <v>2</v>
      </c>
      <c r="C125" s="13"/>
      <c r="D125" s="16" t="s">
        <v>28</v>
      </c>
      <c r="E125" s="15">
        <f>F8+1</f>
        <v>43337</v>
      </c>
      <c r="F125" s="15">
        <f>E125+6</f>
        <v>43343</v>
      </c>
    </row>
    <row r="126" spans="1:6" x14ac:dyDescent="0.25">
      <c r="A126" s="13"/>
      <c r="B126" s="13">
        <v>3</v>
      </c>
      <c r="C126" s="13"/>
      <c r="D126" s="16" t="s">
        <v>29</v>
      </c>
      <c r="E126" s="15">
        <f>F9+1</f>
        <v>43341</v>
      </c>
      <c r="F126" s="15">
        <f t="shared" ref="F126:F130" si="0">E126+6</f>
        <v>43347</v>
      </c>
    </row>
    <row r="127" spans="1:6" x14ac:dyDescent="0.25">
      <c r="A127" s="13"/>
      <c r="B127" s="13">
        <v>3</v>
      </c>
      <c r="C127" s="13"/>
      <c r="D127" s="16" t="s">
        <v>30</v>
      </c>
      <c r="E127" s="15">
        <f>F9+1</f>
        <v>43341</v>
      </c>
      <c r="F127" s="15">
        <f t="shared" si="0"/>
        <v>43347</v>
      </c>
    </row>
    <row r="128" spans="1:6" x14ac:dyDescent="0.25">
      <c r="A128" s="13"/>
      <c r="B128" s="13">
        <v>5</v>
      </c>
      <c r="C128" s="13"/>
      <c r="D128" s="16" t="s">
        <v>31</v>
      </c>
      <c r="E128" s="15">
        <f>F11+1</f>
        <v>43349</v>
      </c>
      <c r="F128" s="15">
        <f t="shared" si="0"/>
        <v>43355</v>
      </c>
    </row>
    <row r="129" spans="1:6" x14ac:dyDescent="0.25">
      <c r="A129" s="13"/>
      <c r="B129" s="13">
        <v>6</v>
      </c>
      <c r="C129" s="13"/>
      <c r="D129" s="16" t="s">
        <v>32</v>
      </c>
      <c r="E129" s="15">
        <f>F12+1</f>
        <v>43354</v>
      </c>
      <c r="F129" s="15">
        <f t="shared" si="0"/>
        <v>43360</v>
      </c>
    </row>
    <row r="130" spans="1:6" x14ac:dyDescent="0.25">
      <c r="A130" s="13"/>
      <c r="B130" s="13">
        <v>7.18</v>
      </c>
      <c r="C130" s="13"/>
      <c r="D130" s="16" t="s">
        <v>33</v>
      </c>
      <c r="E130" s="15">
        <f>F13+1</f>
        <v>43357</v>
      </c>
      <c r="F130" s="15">
        <f t="shared" si="0"/>
        <v>43363</v>
      </c>
    </row>
    <row r="131" spans="1:6" x14ac:dyDescent="0.25">
      <c r="A131" s="22"/>
      <c r="B131" s="22"/>
      <c r="C131" s="23"/>
      <c r="D131" s="18" t="s">
        <v>24</v>
      </c>
      <c r="E131" s="21">
        <f>MIN(E132:E138)</f>
        <v>43362</v>
      </c>
      <c r="F131" s="21">
        <f>MAX(F132:F138)</f>
        <v>43390</v>
      </c>
    </row>
    <row r="132" spans="1:6" x14ac:dyDescent="0.25">
      <c r="A132" s="13"/>
      <c r="B132" s="13">
        <v>8</v>
      </c>
      <c r="C132" s="13"/>
      <c r="D132" s="14" t="s">
        <v>34</v>
      </c>
      <c r="E132" s="15">
        <f t="shared" ref="E132:E137" si="1">F14+1</f>
        <v>43362</v>
      </c>
      <c r="F132" s="15">
        <f>E132+6</f>
        <v>43368</v>
      </c>
    </row>
    <row r="133" spans="1:6" x14ac:dyDescent="0.25">
      <c r="A133" s="13"/>
      <c r="B133" s="13">
        <v>9</v>
      </c>
      <c r="C133" s="13"/>
      <c r="D133" s="14" t="s">
        <v>35</v>
      </c>
      <c r="E133" s="15">
        <f t="shared" si="1"/>
        <v>43365</v>
      </c>
      <c r="F133" s="15">
        <f>E133+6</f>
        <v>43371</v>
      </c>
    </row>
    <row r="134" spans="1:6" x14ac:dyDescent="0.25">
      <c r="A134" s="13"/>
      <c r="B134" s="13">
        <v>10</v>
      </c>
      <c r="C134" s="13"/>
      <c r="D134" s="14" t="s">
        <v>36</v>
      </c>
      <c r="E134" s="15">
        <f t="shared" si="1"/>
        <v>43371</v>
      </c>
      <c r="F134" s="15">
        <f t="shared" ref="F134:F138" si="2">E134+6</f>
        <v>43377</v>
      </c>
    </row>
    <row r="135" spans="1:6" x14ac:dyDescent="0.25">
      <c r="A135" s="13"/>
      <c r="B135" s="13">
        <v>11</v>
      </c>
      <c r="C135" s="13"/>
      <c r="D135" s="14" t="s">
        <v>37</v>
      </c>
      <c r="E135" s="15">
        <f t="shared" si="1"/>
        <v>43375</v>
      </c>
      <c r="F135" s="15">
        <f t="shared" si="2"/>
        <v>43381</v>
      </c>
    </row>
    <row r="136" spans="1:6" x14ac:dyDescent="0.25">
      <c r="A136" s="13"/>
      <c r="B136" s="13">
        <v>12</v>
      </c>
      <c r="C136" s="13"/>
      <c r="D136" s="14" t="s">
        <v>38</v>
      </c>
      <c r="E136" s="15">
        <f t="shared" si="1"/>
        <v>43379</v>
      </c>
      <c r="F136" s="15">
        <f t="shared" si="2"/>
        <v>43385</v>
      </c>
    </row>
    <row r="137" spans="1:6" x14ac:dyDescent="0.25">
      <c r="A137" s="13"/>
      <c r="B137" s="13">
        <v>13</v>
      </c>
      <c r="C137" s="13"/>
      <c r="D137" s="14" t="s">
        <v>39</v>
      </c>
      <c r="E137" s="15">
        <f t="shared" si="1"/>
        <v>43384</v>
      </c>
      <c r="F137" s="15">
        <f t="shared" si="2"/>
        <v>43390</v>
      </c>
    </row>
    <row r="138" spans="1:6" x14ac:dyDescent="0.25">
      <c r="A138" s="13"/>
      <c r="B138" s="13" t="s">
        <v>81</v>
      </c>
      <c r="C138" s="13"/>
      <c r="D138" s="14" t="s">
        <v>40</v>
      </c>
      <c r="E138" s="15">
        <f>F14+1</f>
        <v>43362</v>
      </c>
      <c r="F138" s="15">
        <f t="shared" si="2"/>
        <v>43368</v>
      </c>
    </row>
    <row r="139" spans="1:6" x14ac:dyDescent="0.25">
      <c r="A139" s="10"/>
      <c r="B139" s="10"/>
      <c r="C139" s="11" t="s">
        <v>150</v>
      </c>
      <c r="D139" s="11" t="s">
        <v>177</v>
      </c>
      <c r="E139" s="12"/>
      <c r="F139" s="12"/>
    </row>
    <row r="140" spans="1:6" x14ac:dyDescent="0.25">
      <c r="A140" s="13"/>
      <c r="B140" s="13"/>
      <c r="C140" s="13"/>
      <c r="D140" s="14" t="s">
        <v>79</v>
      </c>
      <c r="E140" s="15"/>
      <c r="F140" s="15">
        <v>43291</v>
      </c>
    </row>
    <row r="141" spans="1:6" s="27" customFormat="1" x14ac:dyDescent="0.25">
      <c r="A141" s="24"/>
      <c r="B141" s="24"/>
      <c r="C141" s="25" t="s">
        <v>150</v>
      </c>
      <c r="D141" s="25" t="s">
        <v>23</v>
      </c>
      <c r="E141" s="26">
        <f>MIN(E142:E149)</f>
        <v>43333</v>
      </c>
      <c r="F141" s="26">
        <f>MAX(F142:F149)</f>
        <v>43372</v>
      </c>
    </row>
    <row r="142" spans="1:6" x14ac:dyDescent="0.25">
      <c r="A142" s="13"/>
      <c r="B142" s="13">
        <v>1</v>
      </c>
      <c r="C142" s="13"/>
      <c r="D142" s="14" t="s">
        <v>42</v>
      </c>
      <c r="E142" s="15">
        <f>F7+1</f>
        <v>43333</v>
      </c>
      <c r="F142" s="15">
        <f>E142+6</f>
        <v>43339</v>
      </c>
    </row>
    <row r="143" spans="1:6" x14ac:dyDescent="0.25">
      <c r="A143" s="13"/>
      <c r="B143" s="13">
        <v>1</v>
      </c>
      <c r="C143" s="13"/>
      <c r="D143" s="14" t="s">
        <v>47</v>
      </c>
      <c r="E143" s="15">
        <f t="shared" ref="E143:E149" si="3">F7+1</f>
        <v>43333</v>
      </c>
      <c r="F143" s="15">
        <f>F9+3</f>
        <v>43343</v>
      </c>
    </row>
    <row r="144" spans="1:6" x14ac:dyDescent="0.25">
      <c r="A144" s="13"/>
      <c r="B144" s="13">
        <v>2</v>
      </c>
      <c r="C144" s="13"/>
      <c r="D144" s="14" t="s">
        <v>43</v>
      </c>
      <c r="E144" s="15">
        <f t="shared" si="3"/>
        <v>43337</v>
      </c>
      <c r="F144" s="15">
        <f>F10+3</f>
        <v>43348</v>
      </c>
    </row>
    <row r="145" spans="1:6" x14ac:dyDescent="0.25">
      <c r="A145" s="13"/>
      <c r="B145" s="13">
        <v>3</v>
      </c>
      <c r="C145" s="13"/>
      <c r="D145" s="14" t="s">
        <v>44</v>
      </c>
      <c r="E145" s="15">
        <f t="shared" si="3"/>
        <v>43341</v>
      </c>
      <c r="F145" s="15">
        <f>F11+3</f>
        <v>43351</v>
      </c>
    </row>
    <row r="146" spans="1:6" x14ac:dyDescent="0.25">
      <c r="A146" s="13"/>
      <c r="B146" s="13">
        <v>4</v>
      </c>
      <c r="C146" s="13"/>
      <c r="D146" s="14" t="s">
        <v>48</v>
      </c>
      <c r="E146" s="15">
        <f t="shared" si="3"/>
        <v>43346</v>
      </c>
      <c r="F146" s="15">
        <f>F12+3</f>
        <v>43356</v>
      </c>
    </row>
    <row r="147" spans="1:6" x14ac:dyDescent="0.25">
      <c r="A147" s="13"/>
      <c r="B147" s="13">
        <v>5</v>
      </c>
      <c r="C147" s="13"/>
      <c r="D147" s="14" t="s">
        <v>49</v>
      </c>
      <c r="E147" s="15">
        <f t="shared" si="3"/>
        <v>43349</v>
      </c>
      <c r="F147" s="15">
        <f>E147+20</f>
        <v>43369</v>
      </c>
    </row>
    <row r="148" spans="1:6" x14ac:dyDescent="0.25">
      <c r="A148" s="13"/>
      <c r="B148" s="13">
        <v>6</v>
      </c>
      <c r="C148" s="13"/>
      <c r="D148" s="14" t="s">
        <v>45</v>
      </c>
      <c r="E148" s="15">
        <f t="shared" si="3"/>
        <v>43354</v>
      </c>
      <c r="F148" s="15">
        <f>F13+3</f>
        <v>43359</v>
      </c>
    </row>
    <row r="149" spans="1:6" x14ac:dyDescent="0.25">
      <c r="A149" s="13"/>
      <c r="B149" s="13">
        <v>7.18</v>
      </c>
      <c r="C149" s="13"/>
      <c r="D149" s="14" t="s">
        <v>46</v>
      </c>
      <c r="E149" s="15">
        <f t="shared" si="3"/>
        <v>43357</v>
      </c>
      <c r="F149" s="15">
        <f>E149+15</f>
        <v>43372</v>
      </c>
    </row>
    <row r="150" spans="1:6" s="27" customFormat="1" x14ac:dyDescent="0.25">
      <c r="A150" s="28"/>
      <c r="B150" s="28"/>
      <c r="C150" s="29" t="s">
        <v>150</v>
      </c>
      <c r="D150" s="25" t="s">
        <v>24</v>
      </c>
      <c r="E150" s="26">
        <f>MIN(E151:E158)</f>
        <v>43362</v>
      </c>
      <c r="F150" s="26">
        <f>MAX(F151:F158)</f>
        <v>43396</v>
      </c>
    </row>
    <row r="151" spans="1:6" x14ac:dyDescent="0.25">
      <c r="A151" s="13"/>
      <c r="B151" s="13">
        <v>8</v>
      </c>
      <c r="C151" s="13"/>
      <c r="D151" s="14" t="s">
        <v>50</v>
      </c>
      <c r="E151" s="15">
        <f t="shared" ref="E151:E157" si="4">F14+1</f>
        <v>43362</v>
      </c>
      <c r="F151" s="15">
        <f t="shared" ref="F151:F156" si="5">F15+3</f>
        <v>43367</v>
      </c>
    </row>
    <row r="152" spans="1:6" x14ac:dyDescent="0.25">
      <c r="A152" s="13"/>
      <c r="B152" s="13">
        <v>9</v>
      </c>
      <c r="C152" s="13"/>
      <c r="D152" s="14" t="s">
        <v>51</v>
      </c>
      <c r="E152" s="15">
        <f t="shared" si="4"/>
        <v>43365</v>
      </c>
      <c r="F152" s="15">
        <f t="shared" si="5"/>
        <v>43373</v>
      </c>
    </row>
    <row r="153" spans="1:6" x14ac:dyDescent="0.25">
      <c r="A153" s="13"/>
      <c r="B153" s="13">
        <v>10</v>
      </c>
      <c r="C153" s="13"/>
      <c r="D153" s="14" t="s">
        <v>52</v>
      </c>
      <c r="E153" s="15">
        <f t="shared" si="4"/>
        <v>43371</v>
      </c>
      <c r="F153" s="15">
        <f t="shared" si="5"/>
        <v>43377</v>
      </c>
    </row>
    <row r="154" spans="1:6" x14ac:dyDescent="0.25">
      <c r="A154" s="13"/>
      <c r="B154" s="13">
        <v>11</v>
      </c>
      <c r="C154" s="13"/>
      <c r="D154" s="14" t="s">
        <v>53</v>
      </c>
      <c r="E154" s="15">
        <f t="shared" si="4"/>
        <v>43375</v>
      </c>
      <c r="F154" s="15">
        <f t="shared" si="5"/>
        <v>43381</v>
      </c>
    </row>
    <row r="155" spans="1:6" x14ac:dyDescent="0.25">
      <c r="A155" s="13"/>
      <c r="B155" s="13">
        <v>12</v>
      </c>
      <c r="C155" s="13"/>
      <c r="D155" s="14" t="s">
        <v>54</v>
      </c>
      <c r="E155" s="15">
        <f t="shared" si="4"/>
        <v>43379</v>
      </c>
      <c r="F155" s="15">
        <f t="shared" si="5"/>
        <v>43386</v>
      </c>
    </row>
    <row r="156" spans="1:6" x14ac:dyDescent="0.25">
      <c r="A156" s="13"/>
      <c r="B156" s="13">
        <v>13</v>
      </c>
      <c r="C156" s="13"/>
      <c r="D156" s="14" t="s">
        <v>55</v>
      </c>
      <c r="E156" s="15">
        <f t="shared" si="4"/>
        <v>43384</v>
      </c>
      <c r="F156" s="15">
        <f t="shared" si="5"/>
        <v>43391</v>
      </c>
    </row>
    <row r="157" spans="1:6" x14ac:dyDescent="0.25">
      <c r="A157" s="13"/>
      <c r="B157" s="13">
        <v>14</v>
      </c>
      <c r="C157" s="13"/>
      <c r="D157" s="14" t="s">
        <v>56</v>
      </c>
      <c r="E157" s="15">
        <f t="shared" si="4"/>
        <v>43389</v>
      </c>
      <c r="F157" s="15">
        <f t="shared" ref="F157" si="6">E157+6</f>
        <v>43395</v>
      </c>
    </row>
    <row r="158" spans="1:6" x14ac:dyDescent="0.25">
      <c r="A158" s="13"/>
      <c r="B158" s="13">
        <v>14.18</v>
      </c>
      <c r="C158" s="13"/>
      <c r="D158" s="14" t="s">
        <v>57</v>
      </c>
      <c r="E158" s="15">
        <f>F20+1</f>
        <v>43389</v>
      </c>
      <c r="F158" s="15">
        <f>E158+7</f>
        <v>43396</v>
      </c>
    </row>
    <row r="159" spans="1:6" s="27" customFormat="1" x14ac:dyDescent="0.25">
      <c r="A159" s="28"/>
      <c r="B159" s="28"/>
      <c r="C159" s="29" t="s">
        <v>152</v>
      </c>
      <c r="D159" s="25" t="s">
        <v>105</v>
      </c>
      <c r="E159" s="26">
        <v>43333</v>
      </c>
      <c r="F159" s="26">
        <v>43364</v>
      </c>
    </row>
    <row r="160" spans="1:6" x14ac:dyDescent="0.25">
      <c r="A160" s="13"/>
      <c r="B160" s="13">
        <v>1</v>
      </c>
      <c r="C160" s="13"/>
      <c r="D160" s="3" t="s">
        <v>106</v>
      </c>
      <c r="E160" s="4">
        <v>43333</v>
      </c>
      <c r="F160" s="4">
        <v>43341</v>
      </c>
    </row>
    <row r="161" spans="1:6" x14ac:dyDescent="0.25">
      <c r="A161" s="13"/>
      <c r="B161" s="13">
        <v>1</v>
      </c>
      <c r="C161" s="13"/>
      <c r="D161" s="3" t="s">
        <v>107</v>
      </c>
      <c r="E161" s="4">
        <v>43338</v>
      </c>
      <c r="F161" s="4">
        <v>43346</v>
      </c>
    </row>
    <row r="162" spans="1:6" x14ac:dyDescent="0.25">
      <c r="A162" s="13"/>
      <c r="B162" s="13">
        <v>2</v>
      </c>
      <c r="C162" s="13"/>
      <c r="D162" s="3" t="s">
        <v>108</v>
      </c>
      <c r="E162" s="4">
        <v>43343</v>
      </c>
      <c r="F162" s="4">
        <v>43351</v>
      </c>
    </row>
    <row r="163" spans="1:6" x14ac:dyDescent="0.25">
      <c r="A163" s="13"/>
      <c r="B163" s="13">
        <v>3</v>
      </c>
      <c r="C163" s="13"/>
      <c r="D163" s="3" t="s">
        <v>109</v>
      </c>
      <c r="E163" s="4">
        <v>43348</v>
      </c>
      <c r="F163" s="4">
        <v>43356</v>
      </c>
    </row>
    <row r="164" spans="1:6" x14ac:dyDescent="0.25">
      <c r="A164" s="13"/>
      <c r="B164" s="13">
        <v>4</v>
      </c>
      <c r="C164" s="13"/>
      <c r="D164" s="3" t="s">
        <v>110</v>
      </c>
      <c r="E164" s="4">
        <v>43351</v>
      </c>
      <c r="F164" s="4">
        <v>43359</v>
      </c>
    </row>
    <row r="165" spans="1:6" x14ac:dyDescent="0.25">
      <c r="A165" s="13"/>
      <c r="B165" s="13">
        <v>5</v>
      </c>
      <c r="C165" s="13"/>
      <c r="D165" s="3" t="s">
        <v>111</v>
      </c>
      <c r="E165" s="4">
        <v>43356</v>
      </c>
      <c r="F165" s="4">
        <v>43364</v>
      </c>
    </row>
    <row r="166" spans="1:6" x14ac:dyDescent="0.25">
      <c r="A166" s="13"/>
      <c r="B166" s="13">
        <v>7</v>
      </c>
      <c r="C166" s="13"/>
      <c r="D166" s="3" t="s">
        <v>112</v>
      </c>
      <c r="E166" s="4">
        <v>43356</v>
      </c>
      <c r="F166" s="4">
        <v>43364</v>
      </c>
    </row>
    <row r="167" spans="1:6" x14ac:dyDescent="0.25">
      <c r="A167" s="13"/>
      <c r="B167" s="13">
        <v>3</v>
      </c>
      <c r="C167" s="13"/>
      <c r="D167" s="3" t="s">
        <v>113</v>
      </c>
      <c r="E167" s="4">
        <v>43356</v>
      </c>
      <c r="F167" s="4">
        <v>43364</v>
      </c>
    </row>
    <row r="168" spans="1:6" s="27" customFormat="1" x14ac:dyDescent="0.25">
      <c r="A168" s="28"/>
      <c r="B168" s="28"/>
      <c r="C168" s="29" t="s">
        <v>152</v>
      </c>
      <c r="D168" s="25" t="s">
        <v>114</v>
      </c>
      <c r="E168" s="26">
        <v>43366</v>
      </c>
      <c r="F168" s="26">
        <v>43398</v>
      </c>
    </row>
    <row r="169" spans="1:6" x14ac:dyDescent="0.25">
      <c r="A169" s="13"/>
      <c r="B169" s="13">
        <v>8</v>
      </c>
      <c r="C169" s="13"/>
      <c r="D169" s="3" t="s">
        <v>115</v>
      </c>
      <c r="E169" s="4">
        <v>43366</v>
      </c>
      <c r="F169" s="4">
        <v>43374</v>
      </c>
    </row>
    <row r="170" spans="1:6" x14ac:dyDescent="0.25">
      <c r="A170" s="13"/>
      <c r="B170" s="13">
        <v>9</v>
      </c>
      <c r="C170" s="13"/>
      <c r="D170" s="3" t="s">
        <v>116</v>
      </c>
      <c r="E170" s="4">
        <v>43371</v>
      </c>
      <c r="F170" s="4">
        <v>43379</v>
      </c>
    </row>
    <row r="171" spans="1:6" x14ac:dyDescent="0.25">
      <c r="A171" s="13"/>
      <c r="B171" s="13">
        <v>10</v>
      </c>
      <c r="C171" s="13"/>
      <c r="D171" s="3" t="s">
        <v>117</v>
      </c>
      <c r="E171" s="4">
        <v>43376</v>
      </c>
      <c r="F171" s="4">
        <v>43384</v>
      </c>
    </row>
    <row r="172" spans="1:6" x14ac:dyDescent="0.25">
      <c r="A172" s="13"/>
      <c r="B172" s="13">
        <v>13</v>
      </c>
      <c r="C172" s="13"/>
      <c r="D172" s="3" t="s">
        <v>118</v>
      </c>
      <c r="E172" s="4">
        <v>43385</v>
      </c>
      <c r="F172" s="4">
        <v>43393</v>
      </c>
    </row>
    <row r="173" spans="1:6" x14ac:dyDescent="0.25">
      <c r="A173" s="13"/>
      <c r="B173" s="13">
        <v>14</v>
      </c>
      <c r="C173" s="13"/>
      <c r="D173" s="3" t="s">
        <v>119</v>
      </c>
      <c r="E173" s="4">
        <v>43390</v>
      </c>
      <c r="F173" s="4">
        <v>43398</v>
      </c>
    </row>
    <row r="174" spans="1:6" x14ac:dyDescent="0.25">
      <c r="A174" s="13"/>
      <c r="B174" s="13">
        <v>11</v>
      </c>
      <c r="C174" s="13"/>
      <c r="D174" s="3" t="s">
        <v>120</v>
      </c>
      <c r="E174" s="4">
        <v>43390</v>
      </c>
      <c r="F174" s="4">
        <v>43398</v>
      </c>
    </row>
    <row r="175" spans="1:6" x14ac:dyDescent="0.25">
      <c r="A175" s="13"/>
      <c r="B175" s="13">
        <v>14</v>
      </c>
      <c r="C175" s="13"/>
      <c r="D175" s="3" t="s">
        <v>121</v>
      </c>
      <c r="E175" s="4">
        <v>43388</v>
      </c>
      <c r="F175" s="4">
        <v>43398</v>
      </c>
    </row>
    <row r="176" spans="1:6" x14ac:dyDescent="0.25">
      <c r="A176" s="13"/>
      <c r="B176" s="13">
        <v>8</v>
      </c>
      <c r="C176" s="13"/>
      <c r="D176" s="3" t="s">
        <v>122</v>
      </c>
      <c r="E176" s="4">
        <v>43388</v>
      </c>
      <c r="F176" s="4">
        <v>43398</v>
      </c>
    </row>
    <row r="177" spans="1:6" x14ac:dyDescent="0.25">
      <c r="A177" s="10"/>
      <c r="B177" s="10"/>
      <c r="C177" s="11"/>
      <c r="D177" s="11" t="s">
        <v>185</v>
      </c>
      <c r="E177" s="12"/>
      <c r="F177" s="12"/>
    </row>
    <row r="178" spans="1:6" s="27" customFormat="1" x14ac:dyDescent="0.25">
      <c r="A178" s="28"/>
      <c r="B178" s="28"/>
      <c r="C178" s="29"/>
      <c r="D178" s="25" t="s">
        <v>186</v>
      </c>
      <c r="E178" s="26"/>
      <c r="F178" s="26"/>
    </row>
    <row r="179" spans="1:6" ht="41.4" x14ac:dyDescent="0.25">
      <c r="A179" s="13"/>
      <c r="B179" s="13"/>
      <c r="C179" s="13"/>
      <c r="D179" s="3" t="s">
        <v>187</v>
      </c>
      <c r="E179" s="276" t="s">
        <v>198</v>
      </c>
      <c r="F179" s="276" t="s">
        <v>199</v>
      </c>
    </row>
    <row r="180" spans="1:6" ht="69" x14ac:dyDescent="0.25">
      <c r="A180" s="13"/>
      <c r="B180" s="13"/>
      <c r="C180" s="13"/>
      <c r="D180" s="3" t="s">
        <v>188</v>
      </c>
      <c r="E180" s="277"/>
      <c r="F180" s="277"/>
    </row>
    <row r="181" spans="1:6" ht="41.4" x14ac:dyDescent="0.25">
      <c r="A181" s="13"/>
      <c r="B181" s="13"/>
      <c r="C181" s="13"/>
      <c r="D181" s="3" t="s">
        <v>189</v>
      </c>
      <c r="E181" s="278"/>
      <c r="F181" s="278"/>
    </row>
    <row r="182" spans="1:6" s="27" customFormat="1" x14ac:dyDescent="0.25">
      <c r="A182" s="28"/>
      <c r="B182" s="28"/>
      <c r="C182" s="29"/>
      <c r="D182" s="25" t="s">
        <v>190</v>
      </c>
      <c r="E182" s="26"/>
      <c r="F182" s="26"/>
    </row>
    <row r="183" spans="1:6" x14ac:dyDescent="0.25">
      <c r="A183" s="13"/>
      <c r="B183" s="13"/>
      <c r="C183" s="13"/>
      <c r="D183" s="3" t="s">
        <v>191</v>
      </c>
      <c r="E183" s="276" t="s">
        <v>198</v>
      </c>
      <c r="F183" s="276" t="s">
        <v>199</v>
      </c>
    </row>
    <row r="184" spans="1:6" x14ac:dyDescent="0.25">
      <c r="A184" s="13"/>
      <c r="B184" s="13"/>
      <c r="C184" s="13"/>
      <c r="D184" s="3" t="s">
        <v>192</v>
      </c>
      <c r="E184" s="278"/>
      <c r="F184" s="278"/>
    </row>
    <row r="185" spans="1:6" s="27" customFormat="1" x14ac:dyDescent="0.25">
      <c r="A185" s="28"/>
      <c r="B185" s="28"/>
      <c r="C185" s="29"/>
      <c r="D185" s="25" t="s">
        <v>193</v>
      </c>
      <c r="E185" s="26"/>
      <c r="F185" s="26"/>
    </row>
    <row r="186" spans="1:6" ht="124.2" x14ac:dyDescent="0.25">
      <c r="A186" s="13"/>
      <c r="B186" s="13"/>
      <c r="C186" s="13"/>
      <c r="D186" s="3" t="s">
        <v>215</v>
      </c>
      <c r="E186" s="4" t="s">
        <v>198</v>
      </c>
      <c r="F186" s="4" t="s">
        <v>199</v>
      </c>
    </row>
    <row r="187" spans="1:6" ht="41.4" x14ac:dyDescent="0.25">
      <c r="A187" s="13"/>
      <c r="B187" s="13"/>
      <c r="C187" s="13"/>
      <c r="D187" s="3" t="s">
        <v>216</v>
      </c>
      <c r="E187" s="4" t="s">
        <v>198</v>
      </c>
      <c r="F187" s="4" t="s">
        <v>199</v>
      </c>
    </row>
    <row r="188" spans="1:6" s="27" customFormat="1" x14ac:dyDescent="0.25">
      <c r="A188" s="28"/>
      <c r="B188" s="28"/>
      <c r="C188" s="29"/>
      <c r="D188" s="25" t="s">
        <v>194</v>
      </c>
      <c r="E188" s="26"/>
      <c r="F188" s="26"/>
    </row>
    <row r="189" spans="1:6" ht="82.8" x14ac:dyDescent="0.25">
      <c r="A189" s="13"/>
      <c r="B189" s="13"/>
      <c r="C189" s="13"/>
      <c r="D189" s="3" t="s">
        <v>195</v>
      </c>
      <c r="E189" s="276" t="s">
        <v>198</v>
      </c>
      <c r="F189" s="276" t="s">
        <v>200</v>
      </c>
    </row>
    <row r="190" spans="1:6" x14ac:dyDescent="0.25">
      <c r="A190" s="13"/>
      <c r="B190" s="13"/>
      <c r="C190" s="13"/>
      <c r="D190" s="3" t="s">
        <v>196</v>
      </c>
      <c r="E190" s="277"/>
      <c r="F190" s="277"/>
    </row>
    <row r="191" spans="1:6" x14ac:dyDescent="0.25">
      <c r="A191" s="13"/>
      <c r="B191" s="13"/>
      <c r="C191" s="13"/>
      <c r="D191" s="3" t="s">
        <v>197</v>
      </c>
      <c r="E191" s="278"/>
      <c r="F191" s="278"/>
    </row>
  </sheetData>
  <autoFilter ref="A1:F176" xr:uid="{00000000-0009-0000-0000-000000000000}"/>
  <mergeCells count="7">
    <mergeCell ref="E189:E191"/>
    <mergeCell ref="F189:F191"/>
    <mergeCell ref="A3:F3"/>
    <mergeCell ref="E179:E181"/>
    <mergeCell ref="F179:F181"/>
    <mergeCell ref="E183:E184"/>
    <mergeCell ref="F183:F184"/>
  </mergeCells>
  <pageMargins left="0.70866141732283472" right="0.70866141732283472" top="0.74803149606299213" bottom="0.74803149606299213" header="0.31496062992125984" footer="0.31496062992125984"/>
  <pageSetup paperSize="9" scale="43" fitToHeight="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5A8EE-39A9-44BA-89C8-4390CC55B810}">
  <sheetPr>
    <tabColor rgb="FFFF0000"/>
    <pageSetUpPr fitToPage="1"/>
  </sheetPr>
  <dimension ref="A1:K519"/>
  <sheetViews>
    <sheetView tabSelected="1" view="pageBreakPreview" zoomScale="55" zoomScaleNormal="85" zoomScaleSheetLayoutView="55" workbookViewId="0">
      <selection activeCell="A2" sqref="A2:E2"/>
    </sheetView>
  </sheetViews>
  <sheetFormatPr defaultColWidth="9.109375" defaultRowHeight="13.8" outlineLevelRow="3" x14ac:dyDescent="0.25"/>
  <cols>
    <col min="1" max="1" width="9.6640625" style="157" customWidth="1"/>
    <col min="2" max="3" width="19.109375" style="258" customWidth="1"/>
    <col min="4" max="4" width="116.44140625" style="159" customWidth="1"/>
    <col min="5" max="6" width="15" style="159" customWidth="1"/>
    <col min="7" max="7" width="27.5546875" style="234" customWidth="1"/>
    <col min="8" max="8" width="27.5546875" style="240" customWidth="1"/>
    <col min="9" max="11" width="9.109375" style="159" customWidth="1"/>
    <col min="12" max="16384" width="9.109375" style="159"/>
  </cols>
  <sheetData>
    <row r="1" spans="1:10" ht="53.4" customHeight="1" x14ac:dyDescent="0.25">
      <c r="A1" s="369" t="s">
        <v>2004</v>
      </c>
      <c r="B1" s="369"/>
      <c r="C1" s="369"/>
      <c r="D1" s="369"/>
      <c r="E1" s="370"/>
      <c r="F1" s="371"/>
      <c r="G1" s="371"/>
      <c r="H1" s="225"/>
      <c r="J1" s="234"/>
    </row>
    <row r="2" spans="1:10" ht="53.4" customHeight="1" x14ac:dyDescent="0.3">
      <c r="A2" s="372" t="s">
        <v>2009</v>
      </c>
      <c r="B2" s="372"/>
      <c r="C2" s="372"/>
      <c r="D2" s="372"/>
      <c r="E2" s="372"/>
      <c r="F2" s="228"/>
      <c r="G2" s="228"/>
      <c r="H2" s="225"/>
      <c r="J2" s="234"/>
    </row>
    <row r="3" spans="1:10" ht="16.5" customHeight="1" x14ac:dyDescent="0.25">
      <c r="A3" s="229"/>
      <c r="B3" s="228"/>
      <c r="C3" s="228"/>
      <c r="D3" s="365"/>
      <c r="E3" s="365"/>
      <c r="F3" s="365"/>
    </row>
    <row r="4" spans="1:10" ht="16.5" customHeight="1" x14ac:dyDescent="0.25">
      <c r="A4" s="227"/>
      <c r="B4" s="156"/>
      <c r="C4" s="156"/>
      <c r="D4" s="228"/>
      <c r="E4" s="228"/>
      <c r="F4" s="228"/>
    </row>
    <row r="5" spans="1:10" s="157" customFormat="1" ht="107.4" customHeight="1" x14ac:dyDescent="0.25">
      <c r="A5" s="396" t="s">
        <v>775</v>
      </c>
      <c r="B5" s="397" t="s">
        <v>1489</v>
      </c>
      <c r="C5" s="373" t="s">
        <v>1740</v>
      </c>
      <c r="D5" s="373" t="s">
        <v>1490</v>
      </c>
      <c r="E5" s="373" t="s">
        <v>1491</v>
      </c>
      <c r="F5" s="374"/>
      <c r="G5" s="373" t="s">
        <v>2005</v>
      </c>
      <c r="H5" s="374"/>
    </row>
    <row r="6" spans="1:10" s="157" customFormat="1" ht="106.8" customHeight="1" x14ac:dyDescent="0.25">
      <c r="A6" s="396"/>
      <c r="B6" s="398"/>
      <c r="C6" s="373"/>
      <c r="D6" s="399"/>
      <c r="E6" s="375" t="s">
        <v>1492</v>
      </c>
      <c r="F6" s="375" t="s">
        <v>1493</v>
      </c>
      <c r="G6" s="375" t="s">
        <v>2006</v>
      </c>
      <c r="H6" s="375" t="s">
        <v>2007</v>
      </c>
    </row>
    <row r="7" spans="1:10" s="157" customFormat="1" ht="40.5" customHeight="1" x14ac:dyDescent="0.25">
      <c r="A7" s="166" t="s">
        <v>705</v>
      </c>
      <c r="B7" s="341" t="s">
        <v>1941</v>
      </c>
      <c r="C7" s="342"/>
      <c r="D7" s="342"/>
      <c r="E7" s="342"/>
      <c r="F7" s="343"/>
      <c r="G7" s="376">
        <f>H8</f>
        <v>0</v>
      </c>
      <c r="H7" s="376"/>
    </row>
    <row r="8" spans="1:10" s="27" customFormat="1" ht="193.2" outlineLevel="1" x14ac:dyDescent="0.25">
      <c r="A8" s="162"/>
      <c r="B8" s="163" t="s">
        <v>706</v>
      </c>
      <c r="C8" s="259" t="s">
        <v>1934</v>
      </c>
      <c r="D8" s="164" t="s">
        <v>1939</v>
      </c>
      <c r="E8" s="265" t="s">
        <v>1495</v>
      </c>
      <c r="F8" s="265">
        <v>1</v>
      </c>
      <c r="G8" s="377">
        <v>0</v>
      </c>
      <c r="H8" s="377">
        <f>G8*F8</f>
        <v>0</v>
      </c>
    </row>
    <row r="9" spans="1:10" s="157" customFormat="1" ht="17.399999999999999" x14ac:dyDescent="0.25">
      <c r="A9" s="166" t="s">
        <v>707</v>
      </c>
      <c r="B9" s="341" t="s">
        <v>1711</v>
      </c>
      <c r="C9" s="342"/>
      <c r="D9" s="342"/>
      <c r="E9" s="342"/>
      <c r="F9" s="343"/>
      <c r="G9" s="376">
        <f>H10</f>
        <v>0</v>
      </c>
      <c r="H9" s="376"/>
    </row>
    <row r="10" spans="1:10" s="27" customFormat="1" ht="27.6" outlineLevel="1" x14ac:dyDescent="0.25">
      <c r="A10" s="162"/>
      <c r="B10" s="163" t="s">
        <v>708</v>
      </c>
      <c r="C10" s="259" t="s">
        <v>1934</v>
      </c>
      <c r="D10" s="164" t="s">
        <v>1741</v>
      </c>
      <c r="E10" s="265" t="s">
        <v>1495</v>
      </c>
      <c r="F10" s="265">
        <v>1</v>
      </c>
      <c r="G10" s="377">
        <v>0</v>
      </c>
      <c r="H10" s="377">
        <f>G10*F10</f>
        <v>0</v>
      </c>
    </row>
    <row r="11" spans="1:10" s="27" customFormat="1" ht="17.399999999999999" x14ac:dyDescent="0.25">
      <c r="A11" s="168" t="s">
        <v>709</v>
      </c>
      <c r="B11" s="349" t="s">
        <v>1742</v>
      </c>
      <c r="C11" s="350"/>
      <c r="D11" s="350"/>
      <c r="E11" s="350"/>
      <c r="F11" s="351"/>
      <c r="G11" s="376">
        <f>G12+G34+G75</f>
        <v>0</v>
      </c>
      <c r="H11" s="376"/>
    </row>
    <row r="12" spans="1:10" s="27" customFormat="1" ht="15.6" outlineLevel="1" x14ac:dyDescent="0.25">
      <c r="A12" s="170"/>
      <c r="B12" s="255" t="s">
        <v>702</v>
      </c>
      <c r="C12" s="255"/>
      <c r="D12" s="172" t="s">
        <v>1743</v>
      </c>
      <c r="E12" s="270" t="s">
        <v>1495</v>
      </c>
      <c r="F12" s="270">
        <v>1</v>
      </c>
      <c r="G12" s="378">
        <f>G13+G25</f>
        <v>0</v>
      </c>
      <c r="H12" s="379"/>
    </row>
    <row r="13" spans="1:10" s="27" customFormat="1" ht="15.6" outlineLevel="2" x14ac:dyDescent="0.25">
      <c r="A13" s="170"/>
      <c r="B13" s="255" t="s">
        <v>710</v>
      </c>
      <c r="C13" s="255"/>
      <c r="D13" s="172" t="s">
        <v>773</v>
      </c>
      <c r="E13" s="270" t="s">
        <v>1495</v>
      </c>
      <c r="F13" s="270">
        <f>SUM(F14:F24)</f>
        <v>11</v>
      </c>
      <c r="G13" s="378">
        <f>SUM(H14:H24)</f>
        <v>0</v>
      </c>
      <c r="H13" s="379"/>
    </row>
    <row r="14" spans="1:10" s="37" customFormat="1" outlineLevel="3" x14ac:dyDescent="0.25">
      <c r="A14" s="205"/>
      <c r="B14" s="256" t="s">
        <v>826</v>
      </c>
      <c r="C14" s="256" t="s">
        <v>1934</v>
      </c>
      <c r="D14" s="247" t="s">
        <v>1725</v>
      </c>
      <c r="E14" s="265" t="s">
        <v>1495</v>
      </c>
      <c r="F14" s="265">
        <v>1</v>
      </c>
      <c r="G14" s="377">
        <v>0</v>
      </c>
      <c r="H14" s="377">
        <f>G14*F14</f>
        <v>0</v>
      </c>
    </row>
    <row r="15" spans="1:10" s="37" customFormat="1" outlineLevel="3" x14ac:dyDescent="0.25">
      <c r="A15" s="205"/>
      <c r="B15" s="256" t="s">
        <v>827</v>
      </c>
      <c r="C15" s="256" t="s">
        <v>1934</v>
      </c>
      <c r="D15" s="247" t="s">
        <v>1726</v>
      </c>
      <c r="E15" s="265" t="s">
        <v>1495</v>
      </c>
      <c r="F15" s="265">
        <v>1</v>
      </c>
      <c r="G15" s="377">
        <v>0</v>
      </c>
      <c r="H15" s="377">
        <f>G15*F15</f>
        <v>0</v>
      </c>
    </row>
    <row r="16" spans="1:10" s="37" customFormat="1" outlineLevel="3" x14ac:dyDescent="0.25">
      <c r="A16" s="205"/>
      <c r="B16" s="256" t="s">
        <v>828</v>
      </c>
      <c r="C16" s="256" t="s">
        <v>1934</v>
      </c>
      <c r="D16" s="247" t="s">
        <v>1727</v>
      </c>
      <c r="E16" s="265" t="s">
        <v>1495</v>
      </c>
      <c r="F16" s="265">
        <v>1</v>
      </c>
      <c r="G16" s="377">
        <v>0</v>
      </c>
      <c r="H16" s="377">
        <f>G16*F16</f>
        <v>0</v>
      </c>
    </row>
    <row r="17" spans="1:8" s="37" customFormat="1" outlineLevel="3" x14ac:dyDescent="0.25">
      <c r="A17" s="205"/>
      <c r="B17" s="256" t="s">
        <v>829</v>
      </c>
      <c r="C17" s="256" t="s">
        <v>1934</v>
      </c>
      <c r="D17" s="247" t="s">
        <v>1728</v>
      </c>
      <c r="E17" s="265" t="s">
        <v>1495</v>
      </c>
      <c r="F17" s="265">
        <v>1</v>
      </c>
      <c r="G17" s="377">
        <v>0</v>
      </c>
      <c r="H17" s="377">
        <f>G17*F17</f>
        <v>0</v>
      </c>
    </row>
    <row r="18" spans="1:8" s="37" customFormat="1" outlineLevel="3" x14ac:dyDescent="0.25">
      <c r="A18" s="205"/>
      <c r="B18" s="256" t="s">
        <v>830</v>
      </c>
      <c r="C18" s="256" t="s">
        <v>1934</v>
      </c>
      <c r="D18" s="247" t="s">
        <v>1729</v>
      </c>
      <c r="E18" s="265" t="s">
        <v>1495</v>
      </c>
      <c r="F18" s="265">
        <v>1</v>
      </c>
      <c r="G18" s="377">
        <v>0</v>
      </c>
      <c r="H18" s="377">
        <f>G18*F18</f>
        <v>0</v>
      </c>
    </row>
    <row r="19" spans="1:8" s="37" customFormat="1" outlineLevel="3" x14ac:dyDescent="0.25">
      <c r="A19" s="205"/>
      <c r="B19" s="256" t="s">
        <v>831</v>
      </c>
      <c r="C19" s="256" t="s">
        <v>1934</v>
      </c>
      <c r="D19" s="247" t="s">
        <v>1730</v>
      </c>
      <c r="E19" s="265" t="s">
        <v>1495</v>
      </c>
      <c r="F19" s="265">
        <v>1</v>
      </c>
      <c r="G19" s="377">
        <v>0</v>
      </c>
      <c r="H19" s="377">
        <f>G19*F19</f>
        <v>0</v>
      </c>
    </row>
    <row r="20" spans="1:8" s="37" customFormat="1" outlineLevel="3" x14ac:dyDescent="0.25">
      <c r="A20" s="205"/>
      <c r="B20" s="256" t="s">
        <v>832</v>
      </c>
      <c r="C20" s="256" t="s">
        <v>1934</v>
      </c>
      <c r="D20" s="247" t="s">
        <v>1731</v>
      </c>
      <c r="E20" s="265" t="s">
        <v>1495</v>
      </c>
      <c r="F20" s="265">
        <v>1</v>
      </c>
      <c r="G20" s="377">
        <v>0</v>
      </c>
      <c r="H20" s="377">
        <f>G20*F20</f>
        <v>0</v>
      </c>
    </row>
    <row r="21" spans="1:8" s="37" customFormat="1" outlineLevel="3" x14ac:dyDescent="0.25">
      <c r="A21" s="205"/>
      <c r="B21" s="256" t="s">
        <v>833</v>
      </c>
      <c r="C21" s="256" t="s">
        <v>1934</v>
      </c>
      <c r="D21" s="247" t="s">
        <v>1732</v>
      </c>
      <c r="E21" s="265" t="s">
        <v>1495</v>
      </c>
      <c r="F21" s="265">
        <v>1</v>
      </c>
      <c r="G21" s="377">
        <v>0</v>
      </c>
      <c r="H21" s="377">
        <f>G21*F21</f>
        <v>0</v>
      </c>
    </row>
    <row r="22" spans="1:8" s="37" customFormat="1" outlineLevel="3" x14ac:dyDescent="0.25">
      <c r="A22" s="205"/>
      <c r="B22" s="256" t="s">
        <v>834</v>
      </c>
      <c r="C22" s="256" t="s">
        <v>1934</v>
      </c>
      <c r="D22" s="247" t="s">
        <v>1733</v>
      </c>
      <c r="E22" s="265" t="s">
        <v>1495</v>
      </c>
      <c r="F22" s="265">
        <v>1</v>
      </c>
      <c r="G22" s="377">
        <v>0</v>
      </c>
      <c r="H22" s="377">
        <f>G22*F22</f>
        <v>0</v>
      </c>
    </row>
    <row r="23" spans="1:8" s="37" customFormat="1" outlineLevel="3" x14ac:dyDescent="0.25">
      <c r="A23" s="205"/>
      <c r="B23" s="256" t="s">
        <v>835</v>
      </c>
      <c r="C23" s="256" t="s">
        <v>1934</v>
      </c>
      <c r="D23" s="247" t="s">
        <v>1734</v>
      </c>
      <c r="E23" s="265" t="s">
        <v>1495</v>
      </c>
      <c r="F23" s="265">
        <v>1</v>
      </c>
      <c r="G23" s="377">
        <v>0</v>
      </c>
      <c r="H23" s="377">
        <f>G23*F23</f>
        <v>0</v>
      </c>
    </row>
    <row r="24" spans="1:8" s="37" customFormat="1" outlineLevel="3" x14ac:dyDescent="0.25">
      <c r="A24" s="205"/>
      <c r="B24" s="256" t="s">
        <v>836</v>
      </c>
      <c r="C24" s="256" t="s">
        <v>1934</v>
      </c>
      <c r="D24" s="247" t="s">
        <v>1735</v>
      </c>
      <c r="E24" s="265" t="s">
        <v>1495</v>
      </c>
      <c r="F24" s="265">
        <v>1</v>
      </c>
      <c r="G24" s="377">
        <v>0</v>
      </c>
      <c r="H24" s="377">
        <f>G24*F24</f>
        <v>0</v>
      </c>
    </row>
    <row r="25" spans="1:8" s="27" customFormat="1" ht="15.6" outlineLevel="2" x14ac:dyDescent="0.25">
      <c r="A25" s="170"/>
      <c r="B25" s="255" t="s">
        <v>718</v>
      </c>
      <c r="C25" s="255"/>
      <c r="D25" s="172" t="s">
        <v>774</v>
      </c>
      <c r="E25" s="270" t="s">
        <v>1495</v>
      </c>
      <c r="F25" s="270">
        <f>SUM(F26:F33)</f>
        <v>8</v>
      </c>
      <c r="G25" s="378">
        <f>SUM(H26:H33)</f>
        <v>0</v>
      </c>
      <c r="H25" s="379"/>
    </row>
    <row r="26" spans="1:8" s="37" customFormat="1" outlineLevel="2" x14ac:dyDescent="0.25">
      <c r="A26" s="205"/>
      <c r="B26" s="256" t="s">
        <v>837</v>
      </c>
      <c r="C26" s="256" t="s">
        <v>1934</v>
      </c>
      <c r="D26" s="247" t="s">
        <v>1721</v>
      </c>
      <c r="E26" s="265" t="s">
        <v>1495</v>
      </c>
      <c r="F26" s="265">
        <v>1</v>
      </c>
      <c r="G26" s="377">
        <v>0</v>
      </c>
      <c r="H26" s="377">
        <f t="shared" ref="H26:H33" si="0">G26*F26</f>
        <v>0</v>
      </c>
    </row>
    <row r="27" spans="1:8" s="37" customFormat="1" outlineLevel="2" x14ac:dyDescent="0.25">
      <c r="A27" s="205"/>
      <c r="B27" s="256" t="s">
        <v>838</v>
      </c>
      <c r="C27" s="256" t="s">
        <v>1934</v>
      </c>
      <c r="D27" s="247" t="s">
        <v>1722</v>
      </c>
      <c r="E27" s="265" t="s">
        <v>1495</v>
      </c>
      <c r="F27" s="265">
        <v>1</v>
      </c>
      <c r="G27" s="377">
        <v>0</v>
      </c>
      <c r="H27" s="377">
        <f t="shared" si="0"/>
        <v>0</v>
      </c>
    </row>
    <row r="28" spans="1:8" s="37" customFormat="1" outlineLevel="2" x14ac:dyDescent="0.25">
      <c r="A28" s="205"/>
      <c r="B28" s="256" t="s">
        <v>839</v>
      </c>
      <c r="C28" s="256" t="s">
        <v>1934</v>
      </c>
      <c r="D28" s="247" t="s">
        <v>1723</v>
      </c>
      <c r="E28" s="265" t="s">
        <v>1495</v>
      </c>
      <c r="F28" s="265">
        <v>1</v>
      </c>
      <c r="G28" s="377">
        <v>0</v>
      </c>
      <c r="H28" s="377">
        <f t="shared" si="0"/>
        <v>0</v>
      </c>
    </row>
    <row r="29" spans="1:8" s="37" customFormat="1" outlineLevel="2" x14ac:dyDescent="0.25">
      <c r="A29" s="205"/>
      <c r="B29" s="256" t="s">
        <v>840</v>
      </c>
      <c r="C29" s="256" t="s">
        <v>1934</v>
      </c>
      <c r="D29" s="247" t="s">
        <v>1724</v>
      </c>
      <c r="E29" s="265" t="s">
        <v>1495</v>
      </c>
      <c r="F29" s="265">
        <v>1</v>
      </c>
      <c r="G29" s="377">
        <v>0</v>
      </c>
      <c r="H29" s="377">
        <f t="shared" si="0"/>
        <v>0</v>
      </c>
    </row>
    <row r="30" spans="1:8" s="37" customFormat="1" outlineLevel="2" x14ac:dyDescent="0.25">
      <c r="A30" s="205"/>
      <c r="B30" s="256" t="s">
        <v>841</v>
      </c>
      <c r="C30" s="256" t="s">
        <v>1934</v>
      </c>
      <c r="D30" s="247" t="s">
        <v>1736</v>
      </c>
      <c r="E30" s="265" t="s">
        <v>1495</v>
      </c>
      <c r="F30" s="265">
        <v>1</v>
      </c>
      <c r="G30" s="377">
        <v>0</v>
      </c>
      <c r="H30" s="377">
        <f t="shared" si="0"/>
        <v>0</v>
      </c>
    </row>
    <row r="31" spans="1:8" s="37" customFormat="1" outlineLevel="2" x14ac:dyDescent="0.25">
      <c r="A31" s="205"/>
      <c r="B31" s="256" t="s">
        <v>842</v>
      </c>
      <c r="C31" s="256" t="s">
        <v>1934</v>
      </c>
      <c r="D31" s="247" t="s">
        <v>1737</v>
      </c>
      <c r="E31" s="265" t="s">
        <v>1495</v>
      </c>
      <c r="F31" s="265">
        <v>1</v>
      </c>
      <c r="G31" s="377">
        <v>0</v>
      </c>
      <c r="H31" s="377">
        <f t="shared" si="0"/>
        <v>0</v>
      </c>
    </row>
    <row r="32" spans="1:8" s="37" customFormat="1" outlineLevel="2" x14ac:dyDescent="0.25">
      <c r="A32" s="205"/>
      <c r="B32" s="256" t="s">
        <v>843</v>
      </c>
      <c r="C32" s="256" t="s">
        <v>1934</v>
      </c>
      <c r="D32" s="247" t="s">
        <v>1738</v>
      </c>
      <c r="E32" s="265" t="s">
        <v>1495</v>
      </c>
      <c r="F32" s="265">
        <v>1</v>
      </c>
      <c r="G32" s="377">
        <v>0</v>
      </c>
      <c r="H32" s="377">
        <f t="shared" si="0"/>
        <v>0</v>
      </c>
    </row>
    <row r="33" spans="1:8" s="37" customFormat="1" outlineLevel="2" x14ac:dyDescent="0.25">
      <c r="A33" s="205"/>
      <c r="B33" s="256" t="s">
        <v>844</v>
      </c>
      <c r="C33" s="256" t="s">
        <v>1934</v>
      </c>
      <c r="D33" s="247" t="s">
        <v>1739</v>
      </c>
      <c r="E33" s="265" t="s">
        <v>1495</v>
      </c>
      <c r="F33" s="265">
        <v>1</v>
      </c>
      <c r="G33" s="377">
        <v>0</v>
      </c>
      <c r="H33" s="377">
        <f t="shared" si="0"/>
        <v>0</v>
      </c>
    </row>
    <row r="34" spans="1:8" s="37" customFormat="1" ht="27.6" outlineLevel="1" x14ac:dyDescent="0.25">
      <c r="A34" s="170"/>
      <c r="B34" s="255" t="s">
        <v>703</v>
      </c>
      <c r="C34" s="255"/>
      <c r="D34" s="172" t="s">
        <v>893</v>
      </c>
      <c r="E34" s="270" t="s">
        <v>1495</v>
      </c>
      <c r="F34" s="270">
        <v>1</v>
      </c>
      <c r="G34" s="378">
        <f>G35+G58</f>
        <v>0</v>
      </c>
      <c r="H34" s="379"/>
    </row>
    <row r="35" spans="1:8" s="27" customFormat="1" ht="15.6" outlineLevel="2" x14ac:dyDescent="0.25">
      <c r="A35" s="170"/>
      <c r="B35" s="255" t="s">
        <v>738</v>
      </c>
      <c r="C35" s="255"/>
      <c r="D35" s="172" t="s">
        <v>773</v>
      </c>
      <c r="E35" s="270" t="s">
        <v>1495</v>
      </c>
      <c r="F35" s="270">
        <f>SUM(F36:F56)</f>
        <v>11</v>
      </c>
      <c r="G35" s="378">
        <f>SUM(H36:H56)</f>
        <v>0</v>
      </c>
      <c r="H35" s="379"/>
    </row>
    <row r="36" spans="1:8" s="27" customFormat="1" outlineLevel="3" x14ac:dyDescent="0.25">
      <c r="A36" s="173"/>
      <c r="B36" s="174" t="s">
        <v>845</v>
      </c>
      <c r="C36" s="174" t="s">
        <v>1934</v>
      </c>
      <c r="D36" s="167" t="s">
        <v>685</v>
      </c>
      <c r="E36" s="265" t="s">
        <v>1495</v>
      </c>
      <c r="F36" s="265">
        <v>1</v>
      </c>
      <c r="G36" s="377">
        <v>0</v>
      </c>
      <c r="H36" s="377">
        <f>G36*F36</f>
        <v>0</v>
      </c>
    </row>
    <row r="37" spans="1:8" s="27" customFormat="1" ht="43.2" outlineLevel="3" x14ac:dyDescent="0.25">
      <c r="A37" s="173"/>
      <c r="B37" s="174"/>
      <c r="C37" s="174"/>
      <c r="D37" s="390" t="s">
        <v>2010</v>
      </c>
      <c r="E37" s="391"/>
      <c r="F37" s="392"/>
      <c r="G37" s="393">
        <v>0</v>
      </c>
      <c r="H37" s="377"/>
    </row>
    <row r="38" spans="1:8" s="27" customFormat="1" outlineLevel="3" x14ac:dyDescent="0.25">
      <c r="A38" s="173"/>
      <c r="B38" s="174" t="s">
        <v>846</v>
      </c>
      <c r="C38" s="174" t="s">
        <v>1934</v>
      </c>
      <c r="D38" s="167" t="s">
        <v>686</v>
      </c>
      <c r="E38" s="265" t="s">
        <v>1495</v>
      </c>
      <c r="F38" s="265">
        <v>1</v>
      </c>
      <c r="G38" s="377">
        <v>0</v>
      </c>
      <c r="H38" s="377">
        <f>G38*F38</f>
        <v>0</v>
      </c>
    </row>
    <row r="39" spans="1:8" s="27" customFormat="1" ht="43.2" outlineLevel="3" x14ac:dyDescent="0.25">
      <c r="A39" s="173"/>
      <c r="B39" s="174"/>
      <c r="C39" s="174"/>
      <c r="D39" s="390" t="s">
        <v>2010</v>
      </c>
      <c r="E39" s="391"/>
      <c r="F39" s="392"/>
      <c r="G39" s="393">
        <v>0</v>
      </c>
      <c r="H39" s="377"/>
    </row>
    <row r="40" spans="1:8" s="27" customFormat="1" outlineLevel="3" x14ac:dyDescent="0.25">
      <c r="A40" s="173"/>
      <c r="B40" s="174" t="s">
        <v>847</v>
      </c>
      <c r="C40" s="174" t="s">
        <v>1934</v>
      </c>
      <c r="D40" s="167" t="s">
        <v>687</v>
      </c>
      <c r="E40" s="265" t="s">
        <v>1495</v>
      </c>
      <c r="F40" s="265">
        <v>1</v>
      </c>
      <c r="G40" s="377">
        <v>0</v>
      </c>
      <c r="H40" s="377">
        <f>G40*F40</f>
        <v>0</v>
      </c>
    </row>
    <row r="41" spans="1:8" s="27" customFormat="1" ht="43.2" outlineLevel="3" x14ac:dyDescent="0.25">
      <c r="A41" s="173"/>
      <c r="B41" s="174"/>
      <c r="C41" s="174"/>
      <c r="D41" s="390" t="s">
        <v>2010</v>
      </c>
      <c r="E41" s="391"/>
      <c r="F41" s="392"/>
      <c r="G41" s="393">
        <v>0</v>
      </c>
      <c r="H41" s="377"/>
    </row>
    <row r="42" spans="1:8" s="27" customFormat="1" outlineLevel="3" x14ac:dyDescent="0.25">
      <c r="A42" s="173"/>
      <c r="B42" s="174" t="s">
        <v>848</v>
      </c>
      <c r="C42" s="174" t="s">
        <v>1934</v>
      </c>
      <c r="D42" s="167" t="s">
        <v>688</v>
      </c>
      <c r="E42" s="265" t="s">
        <v>1495</v>
      </c>
      <c r="F42" s="265">
        <v>1</v>
      </c>
      <c r="G42" s="377">
        <v>0</v>
      </c>
      <c r="H42" s="377">
        <f>G42*F42</f>
        <v>0</v>
      </c>
    </row>
    <row r="43" spans="1:8" s="27" customFormat="1" ht="43.2" outlineLevel="3" x14ac:dyDescent="0.25">
      <c r="A43" s="173"/>
      <c r="B43" s="174"/>
      <c r="C43" s="174"/>
      <c r="D43" s="390" t="s">
        <v>2010</v>
      </c>
      <c r="E43" s="391"/>
      <c r="F43" s="392"/>
      <c r="G43" s="393">
        <v>0</v>
      </c>
      <c r="H43" s="377"/>
    </row>
    <row r="44" spans="1:8" s="27" customFormat="1" outlineLevel="3" x14ac:dyDescent="0.25">
      <c r="A44" s="173"/>
      <c r="B44" s="174" t="s">
        <v>849</v>
      </c>
      <c r="C44" s="174" t="s">
        <v>1934</v>
      </c>
      <c r="D44" s="167" t="s">
        <v>689</v>
      </c>
      <c r="E44" s="265" t="s">
        <v>1495</v>
      </c>
      <c r="F44" s="265">
        <v>1</v>
      </c>
      <c r="G44" s="377">
        <v>0</v>
      </c>
      <c r="H44" s="377">
        <f>G44*F44</f>
        <v>0</v>
      </c>
    </row>
    <row r="45" spans="1:8" s="27" customFormat="1" ht="43.2" outlineLevel="3" x14ac:dyDescent="0.25">
      <c r="A45" s="173"/>
      <c r="B45" s="174"/>
      <c r="C45" s="174"/>
      <c r="D45" s="390" t="s">
        <v>2010</v>
      </c>
      <c r="E45" s="391"/>
      <c r="F45" s="392"/>
      <c r="G45" s="393">
        <v>0</v>
      </c>
      <c r="H45" s="377"/>
    </row>
    <row r="46" spans="1:8" s="27" customFormat="1" outlineLevel="3" x14ac:dyDescent="0.25">
      <c r="A46" s="173"/>
      <c r="B46" s="174" t="s">
        <v>850</v>
      </c>
      <c r="C46" s="174" t="s">
        <v>1934</v>
      </c>
      <c r="D46" s="167" t="s">
        <v>690</v>
      </c>
      <c r="E46" s="265" t="s">
        <v>1495</v>
      </c>
      <c r="F46" s="265">
        <v>1</v>
      </c>
      <c r="G46" s="377">
        <v>0</v>
      </c>
      <c r="H46" s="377">
        <f>G46*F46</f>
        <v>0</v>
      </c>
    </row>
    <row r="47" spans="1:8" s="27" customFormat="1" ht="43.2" outlineLevel="3" x14ac:dyDescent="0.25">
      <c r="A47" s="173"/>
      <c r="B47" s="174"/>
      <c r="C47" s="174"/>
      <c r="D47" s="390" t="s">
        <v>2010</v>
      </c>
      <c r="E47" s="391"/>
      <c r="F47" s="392"/>
      <c r="G47" s="393">
        <v>0</v>
      </c>
      <c r="H47" s="377"/>
    </row>
    <row r="48" spans="1:8" s="27" customFormat="1" outlineLevel="3" x14ac:dyDescent="0.25">
      <c r="A48" s="173"/>
      <c r="B48" s="174" t="s">
        <v>851</v>
      </c>
      <c r="C48" s="174" t="s">
        <v>1934</v>
      </c>
      <c r="D48" s="167" t="s">
        <v>691</v>
      </c>
      <c r="E48" s="265" t="s">
        <v>1495</v>
      </c>
      <c r="F48" s="265">
        <v>1</v>
      </c>
      <c r="G48" s="377">
        <v>0</v>
      </c>
      <c r="H48" s="377">
        <f>G48*F48</f>
        <v>0</v>
      </c>
    </row>
    <row r="49" spans="1:8" s="27" customFormat="1" ht="43.2" outlineLevel="3" x14ac:dyDescent="0.25">
      <c r="A49" s="173"/>
      <c r="B49" s="174"/>
      <c r="C49" s="174"/>
      <c r="D49" s="390" t="s">
        <v>2010</v>
      </c>
      <c r="E49" s="391"/>
      <c r="F49" s="392"/>
      <c r="G49" s="393">
        <v>0</v>
      </c>
      <c r="H49" s="377"/>
    </row>
    <row r="50" spans="1:8" s="27" customFormat="1" outlineLevel="3" x14ac:dyDescent="0.25">
      <c r="A50" s="173"/>
      <c r="B50" s="174" t="s">
        <v>852</v>
      </c>
      <c r="C50" s="174" t="s">
        <v>1934</v>
      </c>
      <c r="D50" s="167" t="s">
        <v>692</v>
      </c>
      <c r="E50" s="265" t="s">
        <v>1495</v>
      </c>
      <c r="F50" s="265">
        <v>1</v>
      </c>
      <c r="G50" s="377">
        <v>0</v>
      </c>
      <c r="H50" s="377">
        <f>G50*F50</f>
        <v>0</v>
      </c>
    </row>
    <row r="51" spans="1:8" s="27" customFormat="1" ht="43.2" outlineLevel="3" x14ac:dyDescent="0.25">
      <c r="A51" s="173"/>
      <c r="B51" s="174"/>
      <c r="C51" s="174"/>
      <c r="D51" s="390" t="s">
        <v>2010</v>
      </c>
      <c r="E51" s="391"/>
      <c r="F51" s="392"/>
      <c r="G51" s="393">
        <v>0</v>
      </c>
      <c r="H51" s="377"/>
    </row>
    <row r="52" spans="1:8" s="27" customFormat="1" outlineLevel="3" x14ac:dyDescent="0.25">
      <c r="A52" s="173"/>
      <c r="B52" s="174" t="s">
        <v>853</v>
      </c>
      <c r="C52" s="174" t="s">
        <v>1934</v>
      </c>
      <c r="D52" s="167" t="s">
        <v>693</v>
      </c>
      <c r="E52" s="265" t="s">
        <v>1495</v>
      </c>
      <c r="F52" s="265">
        <v>1</v>
      </c>
      <c r="G52" s="377">
        <v>0</v>
      </c>
      <c r="H52" s="377">
        <f>G52*F52</f>
        <v>0</v>
      </c>
    </row>
    <row r="53" spans="1:8" s="27" customFormat="1" ht="43.2" outlineLevel="3" x14ac:dyDescent="0.25">
      <c r="A53" s="173"/>
      <c r="B53" s="174"/>
      <c r="C53" s="174"/>
      <c r="D53" s="390" t="s">
        <v>2010</v>
      </c>
      <c r="E53" s="391"/>
      <c r="F53" s="392"/>
      <c r="G53" s="393">
        <v>0</v>
      </c>
      <c r="H53" s="377"/>
    </row>
    <row r="54" spans="1:8" s="27" customFormat="1" outlineLevel="3" x14ac:dyDescent="0.25">
      <c r="A54" s="173"/>
      <c r="B54" s="174" t="s">
        <v>854</v>
      </c>
      <c r="C54" s="174" t="s">
        <v>1934</v>
      </c>
      <c r="D54" s="167" t="s">
        <v>694</v>
      </c>
      <c r="E54" s="265" t="s">
        <v>1495</v>
      </c>
      <c r="F54" s="265">
        <v>1</v>
      </c>
      <c r="G54" s="377">
        <v>0</v>
      </c>
      <c r="H54" s="377">
        <f>G54*F54</f>
        <v>0</v>
      </c>
    </row>
    <row r="55" spans="1:8" s="27" customFormat="1" ht="43.2" outlineLevel="3" x14ac:dyDescent="0.25">
      <c r="A55" s="173"/>
      <c r="B55" s="174"/>
      <c r="C55" s="174"/>
      <c r="D55" s="390" t="s">
        <v>2010</v>
      </c>
      <c r="E55" s="391"/>
      <c r="F55" s="392"/>
      <c r="G55" s="393">
        <v>0</v>
      </c>
      <c r="H55" s="377"/>
    </row>
    <row r="56" spans="1:8" s="27" customFormat="1" outlineLevel="3" x14ac:dyDescent="0.25">
      <c r="A56" s="173"/>
      <c r="B56" s="174" t="s">
        <v>855</v>
      </c>
      <c r="C56" s="174" t="s">
        <v>1934</v>
      </c>
      <c r="D56" s="167" t="s">
        <v>695</v>
      </c>
      <c r="E56" s="265" t="s">
        <v>1495</v>
      </c>
      <c r="F56" s="265">
        <v>1</v>
      </c>
      <c r="G56" s="377">
        <v>0</v>
      </c>
      <c r="H56" s="377">
        <f>G56*F56</f>
        <v>0</v>
      </c>
    </row>
    <row r="57" spans="1:8" s="27" customFormat="1" ht="43.2" outlineLevel="3" x14ac:dyDescent="0.25">
      <c r="A57" s="173"/>
      <c r="B57" s="174"/>
      <c r="C57" s="174"/>
      <c r="D57" s="390" t="s">
        <v>2010</v>
      </c>
      <c r="E57" s="391"/>
      <c r="F57" s="392"/>
      <c r="G57" s="393">
        <v>0</v>
      </c>
      <c r="H57" s="389"/>
    </row>
    <row r="58" spans="1:8" s="27" customFormat="1" ht="15.6" outlineLevel="2" x14ac:dyDescent="0.25">
      <c r="A58" s="170"/>
      <c r="B58" s="255" t="s">
        <v>739</v>
      </c>
      <c r="C58" s="255"/>
      <c r="D58" s="172" t="s">
        <v>774</v>
      </c>
      <c r="E58" s="270" t="s">
        <v>1495</v>
      </c>
      <c r="F58" s="270">
        <f>SUM(F59:F73)</f>
        <v>8</v>
      </c>
      <c r="G58" s="378">
        <f>SUM(H59:H73)</f>
        <v>0</v>
      </c>
      <c r="H58" s="379"/>
    </row>
    <row r="59" spans="1:8" s="27" customFormat="1" outlineLevel="2" x14ac:dyDescent="0.25">
      <c r="A59" s="173"/>
      <c r="B59" s="174" t="s">
        <v>856</v>
      </c>
      <c r="C59" s="174" t="s">
        <v>1934</v>
      </c>
      <c r="D59" s="167" t="s">
        <v>681</v>
      </c>
      <c r="E59" s="265" t="s">
        <v>1495</v>
      </c>
      <c r="F59" s="265">
        <v>1</v>
      </c>
      <c r="G59" s="377">
        <v>0</v>
      </c>
      <c r="H59" s="377">
        <f t="shared" ref="H59:H73" si="1">G59*F59</f>
        <v>0</v>
      </c>
    </row>
    <row r="60" spans="1:8" s="27" customFormat="1" ht="43.2" outlineLevel="2" x14ac:dyDescent="0.25">
      <c r="A60" s="173"/>
      <c r="B60" s="174"/>
      <c r="C60" s="174"/>
      <c r="D60" s="390" t="s">
        <v>2010</v>
      </c>
      <c r="E60" s="391"/>
      <c r="F60" s="392"/>
      <c r="G60" s="393">
        <v>0</v>
      </c>
      <c r="H60" s="377"/>
    </row>
    <row r="61" spans="1:8" s="27" customFormat="1" outlineLevel="2" x14ac:dyDescent="0.25">
      <c r="A61" s="173"/>
      <c r="B61" s="174" t="s">
        <v>857</v>
      </c>
      <c r="C61" s="174" t="s">
        <v>1934</v>
      </c>
      <c r="D61" s="167" t="s">
        <v>682</v>
      </c>
      <c r="E61" s="265" t="s">
        <v>1495</v>
      </c>
      <c r="F61" s="265">
        <v>1</v>
      </c>
      <c r="G61" s="377">
        <v>0</v>
      </c>
      <c r="H61" s="377">
        <f t="shared" si="1"/>
        <v>0</v>
      </c>
    </row>
    <row r="62" spans="1:8" s="27" customFormat="1" ht="43.2" outlineLevel="2" x14ac:dyDescent="0.25">
      <c r="A62" s="173"/>
      <c r="B62" s="174"/>
      <c r="C62" s="174"/>
      <c r="D62" s="390" t="s">
        <v>2010</v>
      </c>
      <c r="E62" s="391"/>
      <c r="F62" s="392"/>
      <c r="G62" s="393">
        <v>0</v>
      </c>
      <c r="H62" s="377"/>
    </row>
    <row r="63" spans="1:8" s="27" customFormat="1" outlineLevel="2" x14ac:dyDescent="0.25">
      <c r="A63" s="173"/>
      <c r="B63" s="174" t="s">
        <v>858</v>
      </c>
      <c r="C63" s="174" t="s">
        <v>1934</v>
      </c>
      <c r="D63" s="167" t="s">
        <v>683</v>
      </c>
      <c r="E63" s="265" t="s">
        <v>1495</v>
      </c>
      <c r="F63" s="265">
        <v>1</v>
      </c>
      <c r="G63" s="377">
        <v>0</v>
      </c>
      <c r="H63" s="377">
        <f t="shared" si="1"/>
        <v>0</v>
      </c>
    </row>
    <row r="64" spans="1:8" s="27" customFormat="1" ht="43.2" outlineLevel="2" x14ac:dyDescent="0.25">
      <c r="A64" s="173"/>
      <c r="B64" s="174"/>
      <c r="C64" s="174"/>
      <c r="D64" s="390" t="s">
        <v>2010</v>
      </c>
      <c r="E64" s="391"/>
      <c r="F64" s="392"/>
      <c r="G64" s="393">
        <v>0</v>
      </c>
      <c r="H64" s="377"/>
    </row>
    <row r="65" spans="1:8" s="27" customFormat="1" outlineLevel="2" x14ac:dyDescent="0.25">
      <c r="A65" s="173"/>
      <c r="B65" s="174" t="s">
        <v>859</v>
      </c>
      <c r="C65" s="174" t="s">
        <v>1934</v>
      </c>
      <c r="D65" s="167" t="s">
        <v>684</v>
      </c>
      <c r="E65" s="265" t="s">
        <v>1495</v>
      </c>
      <c r="F65" s="265">
        <v>1</v>
      </c>
      <c r="G65" s="377">
        <v>0</v>
      </c>
      <c r="H65" s="377">
        <f t="shared" si="1"/>
        <v>0</v>
      </c>
    </row>
    <row r="66" spans="1:8" s="27" customFormat="1" ht="43.2" outlineLevel="2" x14ac:dyDescent="0.25">
      <c r="A66" s="173"/>
      <c r="B66" s="174"/>
      <c r="C66" s="174"/>
      <c r="D66" s="390" t="s">
        <v>2010</v>
      </c>
      <c r="E66" s="391"/>
      <c r="F66" s="392"/>
      <c r="G66" s="393">
        <v>0</v>
      </c>
      <c r="H66" s="377"/>
    </row>
    <row r="67" spans="1:8" s="27" customFormat="1" outlineLevel="2" x14ac:dyDescent="0.25">
      <c r="A67" s="173"/>
      <c r="B67" s="174" t="s">
        <v>860</v>
      </c>
      <c r="C67" s="174" t="s">
        <v>1934</v>
      </c>
      <c r="D67" s="167" t="s">
        <v>696</v>
      </c>
      <c r="E67" s="265" t="s">
        <v>1495</v>
      </c>
      <c r="F67" s="265">
        <v>1</v>
      </c>
      <c r="G67" s="377">
        <v>0</v>
      </c>
      <c r="H67" s="377">
        <f t="shared" si="1"/>
        <v>0</v>
      </c>
    </row>
    <row r="68" spans="1:8" s="27" customFormat="1" ht="43.2" outlineLevel="2" x14ac:dyDescent="0.25">
      <c r="A68" s="173"/>
      <c r="B68" s="174"/>
      <c r="C68" s="174"/>
      <c r="D68" s="390" t="s">
        <v>2010</v>
      </c>
      <c r="E68" s="391"/>
      <c r="F68" s="392"/>
      <c r="G68" s="393">
        <v>0</v>
      </c>
      <c r="H68" s="377"/>
    </row>
    <row r="69" spans="1:8" s="27" customFormat="1" outlineLevel="2" x14ac:dyDescent="0.25">
      <c r="A69" s="173"/>
      <c r="B69" s="174" t="s">
        <v>861</v>
      </c>
      <c r="C69" s="174" t="s">
        <v>1934</v>
      </c>
      <c r="D69" s="167" t="s">
        <v>697</v>
      </c>
      <c r="E69" s="265" t="s">
        <v>1495</v>
      </c>
      <c r="F69" s="265">
        <v>1</v>
      </c>
      <c r="G69" s="377">
        <v>0</v>
      </c>
      <c r="H69" s="377">
        <f t="shared" si="1"/>
        <v>0</v>
      </c>
    </row>
    <row r="70" spans="1:8" s="27" customFormat="1" ht="43.2" outlineLevel="2" x14ac:dyDescent="0.25">
      <c r="A70" s="173"/>
      <c r="B70" s="174"/>
      <c r="C70" s="174"/>
      <c r="D70" s="390" t="s">
        <v>2010</v>
      </c>
      <c r="E70" s="391"/>
      <c r="F70" s="392"/>
      <c r="G70" s="393">
        <v>0</v>
      </c>
      <c r="H70" s="377"/>
    </row>
    <row r="71" spans="1:8" s="27" customFormat="1" outlineLevel="2" x14ac:dyDescent="0.25">
      <c r="A71" s="173"/>
      <c r="B71" s="174" t="s">
        <v>862</v>
      </c>
      <c r="C71" s="174" t="s">
        <v>1934</v>
      </c>
      <c r="D71" s="167" t="s">
        <v>698</v>
      </c>
      <c r="E71" s="265" t="s">
        <v>1495</v>
      </c>
      <c r="F71" s="265">
        <v>1</v>
      </c>
      <c r="G71" s="377">
        <v>0</v>
      </c>
      <c r="H71" s="377">
        <f t="shared" si="1"/>
        <v>0</v>
      </c>
    </row>
    <row r="72" spans="1:8" s="27" customFormat="1" ht="43.2" outlineLevel="2" x14ac:dyDescent="0.25">
      <c r="A72" s="173"/>
      <c r="B72" s="174"/>
      <c r="C72" s="174"/>
      <c r="D72" s="390" t="s">
        <v>2010</v>
      </c>
      <c r="E72" s="391"/>
      <c r="F72" s="392"/>
      <c r="G72" s="393">
        <v>0</v>
      </c>
      <c r="H72" s="377"/>
    </row>
    <row r="73" spans="1:8" s="27" customFormat="1" outlineLevel="2" x14ac:dyDescent="0.25">
      <c r="A73" s="173"/>
      <c r="B73" s="174" t="s">
        <v>863</v>
      </c>
      <c r="C73" s="174" t="s">
        <v>1934</v>
      </c>
      <c r="D73" s="167" t="s">
        <v>699</v>
      </c>
      <c r="E73" s="265" t="s">
        <v>1495</v>
      </c>
      <c r="F73" s="265">
        <v>1</v>
      </c>
      <c r="G73" s="377">
        <v>0</v>
      </c>
      <c r="H73" s="377">
        <f t="shared" si="1"/>
        <v>0</v>
      </c>
    </row>
    <row r="74" spans="1:8" s="27" customFormat="1" ht="43.2" outlineLevel="2" x14ac:dyDescent="0.25">
      <c r="A74" s="173"/>
      <c r="B74" s="174"/>
      <c r="C74" s="174"/>
      <c r="D74" s="390" t="s">
        <v>2010</v>
      </c>
      <c r="E74" s="391"/>
      <c r="F74" s="392"/>
      <c r="G74" s="393">
        <v>0</v>
      </c>
      <c r="H74" s="389"/>
    </row>
    <row r="75" spans="1:8" s="27" customFormat="1" ht="15.6" outlineLevel="1" x14ac:dyDescent="0.25">
      <c r="A75" s="170"/>
      <c r="B75" s="255" t="s">
        <v>704</v>
      </c>
      <c r="C75" s="255"/>
      <c r="D75" s="172" t="s">
        <v>1935</v>
      </c>
      <c r="E75" s="270" t="s">
        <v>1495</v>
      </c>
      <c r="F75" s="270">
        <v>1</v>
      </c>
      <c r="G75" s="378">
        <f>G76+G88</f>
        <v>0</v>
      </c>
      <c r="H75" s="379"/>
    </row>
    <row r="76" spans="1:8" s="27" customFormat="1" ht="15.6" outlineLevel="1" x14ac:dyDescent="0.25">
      <c r="A76" s="170"/>
      <c r="B76" s="255" t="s">
        <v>740</v>
      </c>
      <c r="C76" s="255"/>
      <c r="D76" s="172" t="s">
        <v>773</v>
      </c>
      <c r="E76" s="270" t="s">
        <v>1495</v>
      </c>
      <c r="F76" s="270">
        <f>SUM(F77:F87)</f>
        <v>11</v>
      </c>
      <c r="G76" s="378">
        <f>SUM(H77:H87)</f>
        <v>0</v>
      </c>
      <c r="H76" s="379"/>
    </row>
    <row r="77" spans="1:8" s="27" customFormat="1" outlineLevel="2" x14ac:dyDescent="0.25">
      <c r="A77" s="173"/>
      <c r="B77" s="174" t="s">
        <v>864</v>
      </c>
      <c r="C77" s="174" t="s">
        <v>1934</v>
      </c>
      <c r="D77" s="167" t="s">
        <v>788</v>
      </c>
      <c r="E77" s="265" t="s">
        <v>1495</v>
      </c>
      <c r="F77" s="265">
        <v>1</v>
      </c>
      <c r="G77" s="377">
        <v>0</v>
      </c>
      <c r="H77" s="377">
        <f>G77*F77</f>
        <v>0</v>
      </c>
    </row>
    <row r="78" spans="1:8" s="27" customFormat="1" outlineLevel="2" x14ac:dyDescent="0.25">
      <c r="A78" s="173"/>
      <c r="B78" s="174" t="s">
        <v>865</v>
      </c>
      <c r="C78" s="174" t="s">
        <v>1934</v>
      </c>
      <c r="D78" s="167" t="s">
        <v>794</v>
      </c>
      <c r="E78" s="265" t="s">
        <v>1495</v>
      </c>
      <c r="F78" s="265">
        <v>1</v>
      </c>
      <c r="G78" s="377">
        <v>0</v>
      </c>
      <c r="H78" s="377">
        <f>G78*F78</f>
        <v>0</v>
      </c>
    </row>
    <row r="79" spans="1:8" s="27" customFormat="1" outlineLevel="2" x14ac:dyDescent="0.25">
      <c r="A79" s="173"/>
      <c r="B79" s="174" t="s">
        <v>866</v>
      </c>
      <c r="C79" s="174" t="s">
        <v>1934</v>
      </c>
      <c r="D79" s="167" t="s">
        <v>795</v>
      </c>
      <c r="E79" s="265" t="s">
        <v>1495</v>
      </c>
      <c r="F79" s="265">
        <v>1</v>
      </c>
      <c r="G79" s="377">
        <v>0</v>
      </c>
      <c r="H79" s="377">
        <f>G79*F79</f>
        <v>0</v>
      </c>
    </row>
    <row r="80" spans="1:8" s="27" customFormat="1" outlineLevel="2" x14ac:dyDescent="0.25">
      <c r="A80" s="173"/>
      <c r="B80" s="174" t="s">
        <v>867</v>
      </c>
      <c r="C80" s="174" t="s">
        <v>1934</v>
      </c>
      <c r="D80" s="167" t="s">
        <v>796</v>
      </c>
      <c r="E80" s="265" t="s">
        <v>1495</v>
      </c>
      <c r="F80" s="265">
        <v>1</v>
      </c>
      <c r="G80" s="377">
        <v>0</v>
      </c>
      <c r="H80" s="377">
        <f>G80*F80</f>
        <v>0</v>
      </c>
    </row>
    <row r="81" spans="1:8" s="27" customFormat="1" outlineLevel="2" x14ac:dyDescent="0.25">
      <c r="A81" s="173"/>
      <c r="B81" s="174" t="s">
        <v>868</v>
      </c>
      <c r="C81" s="174" t="s">
        <v>1934</v>
      </c>
      <c r="D81" s="167" t="s">
        <v>797</v>
      </c>
      <c r="E81" s="265" t="s">
        <v>1495</v>
      </c>
      <c r="F81" s="265">
        <v>1</v>
      </c>
      <c r="G81" s="377">
        <v>0</v>
      </c>
      <c r="H81" s="377">
        <f>G81*F81</f>
        <v>0</v>
      </c>
    </row>
    <row r="82" spans="1:8" s="27" customFormat="1" outlineLevel="2" x14ac:dyDescent="0.25">
      <c r="A82" s="173"/>
      <c r="B82" s="174" t="s">
        <v>869</v>
      </c>
      <c r="C82" s="174" t="s">
        <v>1934</v>
      </c>
      <c r="D82" s="167" t="s">
        <v>798</v>
      </c>
      <c r="E82" s="265" t="s">
        <v>1495</v>
      </c>
      <c r="F82" s="265">
        <v>1</v>
      </c>
      <c r="G82" s="377">
        <v>0</v>
      </c>
      <c r="H82" s="377">
        <f>G82*F82</f>
        <v>0</v>
      </c>
    </row>
    <row r="83" spans="1:8" s="27" customFormat="1" outlineLevel="2" x14ac:dyDescent="0.25">
      <c r="A83" s="173"/>
      <c r="B83" s="174" t="s">
        <v>870</v>
      </c>
      <c r="C83" s="174" t="s">
        <v>1934</v>
      </c>
      <c r="D83" s="167" t="s">
        <v>789</v>
      </c>
      <c r="E83" s="265" t="s">
        <v>1495</v>
      </c>
      <c r="F83" s="265">
        <v>1</v>
      </c>
      <c r="G83" s="377">
        <v>0</v>
      </c>
      <c r="H83" s="377">
        <f>G83*F83</f>
        <v>0</v>
      </c>
    </row>
    <row r="84" spans="1:8" s="27" customFormat="1" outlineLevel="2" x14ac:dyDescent="0.25">
      <c r="A84" s="173"/>
      <c r="B84" s="174" t="s">
        <v>871</v>
      </c>
      <c r="C84" s="174" t="s">
        <v>1934</v>
      </c>
      <c r="D84" s="167" t="s">
        <v>799</v>
      </c>
      <c r="E84" s="265" t="s">
        <v>1495</v>
      </c>
      <c r="F84" s="265">
        <v>1</v>
      </c>
      <c r="G84" s="377">
        <v>0</v>
      </c>
      <c r="H84" s="377">
        <f>G84*F84</f>
        <v>0</v>
      </c>
    </row>
    <row r="85" spans="1:8" s="27" customFormat="1" outlineLevel="2" x14ac:dyDescent="0.25">
      <c r="A85" s="173"/>
      <c r="B85" s="174" t="s">
        <v>872</v>
      </c>
      <c r="C85" s="174" t="s">
        <v>1934</v>
      </c>
      <c r="D85" s="167" t="s">
        <v>800</v>
      </c>
      <c r="E85" s="265" t="s">
        <v>1495</v>
      </c>
      <c r="F85" s="265">
        <v>1</v>
      </c>
      <c r="G85" s="377">
        <v>0</v>
      </c>
      <c r="H85" s="377">
        <f>G85*F85</f>
        <v>0</v>
      </c>
    </row>
    <row r="86" spans="1:8" s="27" customFormat="1" outlineLevel="2" x14ac:dyDescent="0.25">
      <c r="A86" s="173"/>
      <c r="B86" s="174" t="s">
        <v>873</v>
      </c>
      <c r="C86" s="174" t="s">
        <v>1934</v>
      </c>
      <c r="D86" s="167" t="s">
        <v>801</v>
      </c>
      <c r="E86" s="265" t="s">
        <v>1495</v>
      </c>
      <c r="F86" s="265">
        <v>1</v>
      </c>
      <c r="G86" s="377">
        <v>0</v>
      </c>
      <c r="H86" s="377">
        <f>G86*F86</f>
        <v>0</v>
      </c>
    </row>
    <row r="87" spans="1:8" s="27" customFormat="1" outlineLevel="2" x14ac:dyDescent="0.25">
      <c r="A87" s="173"/>
      <c r="B87" s="174" t="s">
        <v>874</v>
      </c>
      <c r="C87" s="174" t="s">
        <v>1934</v>
      </c>
      <c r="D87" s="167" t="s">
        <v>802</v>
      </c>
      <c r="E87" s="265" t="s">
        <v>1495</v>
      </c>
      <c r="F87" s="265">
        <v>1</v>
      </c>
      <c r="G87" s="377">
        <v>0</v>
      </c>
      <c r="H87" s="377">
        <f>G87*F87</f>
        <v>0</v>
      </c>
    </row>
    <row r="88" spans="1:8" s="27" customFormat="1" ht="15.6" outlineLevel="1" x14ac:dyDescent="0.25">
      <c r="A88" s="170"/>
      <c r="B88" s="255" t="s">
        <v>741</v>
      </c>
      <c r="C88" s="255"/>
      <c r="D88" s="172" t="s">
        <v>774</v>
      </c>
      <c r="E88" s="270" t="s">
        <v>1495</v>
      </c>
      <c r="F88" s="270">
        <f>SUM(F89:F96)</f>
        <v>8</v>
      </c>
      <c r="G88" s="378">
        <f>SUM(H89:H96)</f>
        <v>0</v>
      </c>
      <c r="H88" s="379"/>
    </row>
    <row r="89" spans="1:8" s="27" customFormat="1" outlineLevel="1" x14ac:dyDescent="0.25">
      <c r="A89" s="173"/>
      <c r="B89" s="174" t="s">
        <v>875</v>
      </c>
      <c r="C89" s="174" t="s">
        <v>1934</v>
      </c>
      <c r="D89" s="167" t="s">
        <v>784</v>
      </c>
      <c r="E89" s="265" t="s">
        <v>1495</v>
      </c>
      <c r="F89" s="265">
        <v>1</v>
      </c>
      <c r="G89" s="377">
        <v>0</v>
      </c>
      <c r="H89" s="377">
        <f t="shared" ref="H89:H96" si="2">G89*F89</f>
        <v>0</v>
      </c>
    </row>
    <row r="90" spans="1:8" s="27" customFormat="1" outlineLevel="1" x14ac:dyDescent="0.25">
      <c r="A90" s="173"/>
      <c r="B90" s="174" t="s">
        <v>876</v>
      </c>
      <c r="C90" s="174" t="s">
        <v>1934</v>
      </c>
      <c r="D90" s="167" t="s">
        <v>785</v>
      </c>
      <c r="E90" s="265" t="s">
        <v>1495</v>
      </c>
      <c r="F90" s="265">
        <v>1</v>
      </c>
      <c r="G90" s="377">
        <v>0</v>
      </c>
      <c r="H90" s="377">
        <f t="shared" si="2"/>
        <v>0</v>
      </c>
    </row>
    <row r="91" spans="1:8" s="27" customFormat="1" outlineLevel="1" x14ac:dyDescent="0.25">
      <c r="A91" s="173"/>
      <c r="B91" s="174" t="s">
        <v>877</v>
      </c>
      <c r="C91" s="174" t="s">
        <v>1934</v>
      </c>
      <c r="D91" s="167" t="s">
        <v>786</v>
      </c>
      <c r="E91" s="265" t="s">
        <v>1495</v>
      </c>
      <c r="F91" s="265">
        <v>1</v>
      </c>
      <c r="G91" s="377">
        <v>0</v>
      </c>
      <c r="H91" s="377">
        <f t="shared" si="2"/>
        <v>0</v>
      </c>
    </row>
    <row r="92" spans="1:8" s="27" customFormat="1" outlineLevel="1" x14ac:dyDescent="0.25">
      <c r="A92" s="173"/>
      <c r="B92" s="174" t="s">
        <v>878</v>
      </c>
      <c r="C92" s="174" t="s">
        <v>1934</v>
      </c>
      <c r="D92" s="167" t="s">
        <v>787</v>
      </c>
      <c r="E92" s="265" t="s">
        <v>1495</v>
      </c>
      <c r="F92" s="265">
        <v>1</v>
      </c>
      <c r="G92" s="377">
        <v>0</v>
      </c>
      <c r="H92" s="377">
        <f t="shared" si="2"/>
        <v>0</v>
      </c>
    </row>
    <row r="93" spans="1:8" s="27" customFormat="1" outlineLevel="1" x14ac:dyDescent="0.25">
      <c r="A93" s="173"/>
      <c r="B93" s="174" t="s">
        <v>879</v>
      </c>
      <c r="C93" s="174" t="s">
        <v>1934</v>
      </c>
      <c r="D93" s="167" t="s">
        <v>790</v>
      </c>
      <c r="E93" s="265" t="s">
        <v>1495</v>
      </c>
      <c r="F93" s="265">
        <v>1</v>
      </c>
      <c r="G93" s="377">
        <v>0</v>
      </c>
      <c r="H93" s="377">
        <f t="shared" si="2"/>
        <v>0</v>
      </c>
    </row>
    <row r="94" spans="1:8" s="27" customFormat="1" outlineLevel="1" x14ac:dyDescent="0.25">
      <c r="A94" s="173"/>
      <c r="B94" s="174" t="s">
        <v>880</v>
      </c>
      <c r="C94" s="174" t="s">
        <v>1934</v>
      </c>
      <c r="D94" s="167" t="s">
        <v>791</v>
      </c>
      <c r="E94" s="265" t="s">
        <v>1495</v>
      </c>
      <c r="F94" s="265">
        <v>1</v>
      </c>
      <c r="G94" s="377">
        <v>0</v>
      </c>
      <c r="H94" s="377">
        <f t="shared" si="2"/>
        <v>0</v>
      </c>
    </row>
    <row r="95" spans="1:8" s="27" customFormat="1" outlineLevel="1" x14ac:dyDescent="0.25">
      <c r="A95" s="173"/>
      <c r="B95" s="174" t="s">
        <v>881</v>
      </c>
      <c r="C95" s="174" t="s">
        <v>1934</v>
      </c>
      <c r="D95" s="167" t="s">
        <v>792</v>
      </c>
      <c r="E95" s="265" t="s">
        <v>1495</v>
      </c>
      <c r="F95" s="265">
        <v>1</v>
      </c>
      <c r="G95" s="377">
        <v>0</v>
      </c>
      <c r="H95" s="377">
        <f t="shared" si="2"/>
        <v>0</v>
      </c>
    </row>
    <row r="96" spans="1:8" s="27" customFormat="1" outlineLevel="1" x14ac:dyDescent="0.25">
      <c r="A96" s="173"/>
      <c r="B96" s="174" t="s">
        <v>882</v>
      </c>
      <c r="C96" s="174" t="s">
        <v>1934</v>
      </c>
      <c r="D96" s="167" t="s">
        <v>793</v>
      </c>
      <c r="E96" s="265" t="s">
        <v>1495</v>
      </c>
      <c r="F96" s="265">
        <v>1</v>
      </c>
      <c r="G96" s="377">
        <v>0</v>
      </c>
      <c r="H96" s="377">
        <f t="shared" si="2"/>
        <v>0</v>
      </c>
    </row>
    <row r="97" spans="1:8" s="27" customFormat="1" ht="17.399999999999999" x14ac:dyDescent="0.25">
      <c r="A97" s="168" t="s">
        <v>742</v>
      </c>
      <c r="B97" s="349" t="s">
        <v>1744</v>
      </c>
      <c r="C97" s="350"/>
      <c r="D97" s="350"/>
      <c r="E97" s="350"/>
      <c r="F97" s="351"/>
      <c r="G97" s="394">
        <f>SUM(H98:H105)</f>
        <v>0</v>
      </c>
      <c r="H97" s="395"/>
    </row>
    <row r="98" spans="1:8" s="27" customFormat="1" outlineLevel="1" x14ac:dyDescent="0.25">
      <c r="A98" s="162"/>
      <c r="B98" s="180" t="s">
        <v>743</v>
      </c>
      <c r="C98" s="180" t="s">
        <v>1934</v>
      </c>
      <c r="D98" s="167" t="s">
        <v>895</v>
      </c>
      <c r="E98" s="265" t="s">
        <v>1495</v>
      </c>
      <c r="F98" s="265">
        <v>1</v>
      </c>
      <c r="G98" s="377">
        <v>0</v>
      </c>
      <c r="H98" s="377">
        <f t="shared" ref="H98:H105" si="3">G98*F98</f>
        <v>0</v>
      </c>
    </row>
    <row r="99" spans="1:8" s="27" customFormat="1" outlineLevel="1" x14ac:dyDescent="0.25">
      <c r="A99" s="162"/>
      <c r="B99" s="180" t="s">
        <v>744</v>
      </c>
      <c r="C99" s="180" t="s">
        <v>1934</v>
      </c>
      <c r="D99" s="167" t="s">
        <v>896</v>
      </c>
      <c r="E99" s="265" t="s">
        <v>1495</v>
      </c>
      <c r="F99" s="265">
        <v>1</v>
      </c>
      <c r="G99" s="377">
        <v>0</v>
      </c>
      <c r="H99" s="377">
        <f t="shared" si="3"/>
        <v>0</v>
      </c>
    </row>
    <row r="100" spans="1:8" s="27" customFormat="1" outlineLevel="1" x14ac:dyDescent="0.25">
      <c r="A100" s="162"/>
      <c r="B100" s="180" t="s">
        <v>903</v>
      </c>
      <c r="C100" s="180" t="s">
        <v>1934</v>
      </c>
      <c r="D100" s="167" t="s">
        <v>897</v>
      </c>
      <c r="E100" s="265" t="s">
        <v>1495</v>
      </c>
      <c r="F100" s="265">
        <v>1</v>
      </c>
      <c r="G100" s="377">
        <v>0</v>
      </c>
      <c r="H100" s="377">
        <f t="shared" si="3"/>
        <v>0</v>
      </c>
    </row>
    <row r="101" spans="1:8" s="27" customFormat="1" outlineLevel="1" x14ac:dyDescent="0.25">
      <c r="A101" s="162"/>
      <c r="B101" s="180" t="s">
        <v>904</v>
      </c>
      <c r="C101" s="180" t="s">
        <v>1934</v>
      </c>
      <c r="D101" s="167" t="s">
        <v>898</v>
      </c>
      <c r="E101" s="265" t="s">
        <v>1495</v>
      </c>
      <c r="F101" s="265">
        <v>1</v>
      </c>
      <c r="G101" s="377">
        <v>0</v>
      </c>
      <c r="H101" s="377">
        <f t="shared" si="3"/>
        <v>0</v>
      </c>
    </row>
    <row r="102" spans="1:8" s="27" customFormat="1" outlineLevel="1" x14ac:dyDescent="0.25">
      <c r="A102" s="162"/>
      <c r="B102" s="180" t="s">
        <v>905</v>
      </c>
      <c r="C102" s="180" t="s">
        <v>1934</v>
      </c>
      <c r="D102" s="167" t="s">
        <v>899</v>
      </c>
      <c r="E102" s="265" t="s">
        <v>1495</v>
      </c>
      <c r="F102" s="265">
        <v>1</v>
      </c>
      <c r="G102" s="377">
        <v>0</v>
      </c>
      <c r="H102" s="377">
        <f t="shared" si="3"/>
        <v>0</v>
      </c>
    </row>
    <row r="103" spans="1:8" s="27" customFormat="1" outlineLevel="1" x14ac:dyDescent="0.25">
      <c r="A103" s="162"/>
      <c r="B103" s="180" t="s">
        <v>906</v>
      </c>
      <c r="C103" s="180" t="s">
        <v>1934</v>
      </c>
      <c r="D103" s="167" t="s">
        <v>900</v>
      </c>
      <c r="E103" s="265" t="s">
        <v>1495</v>
      </c>
      <c r="F103" s="265">
        <v>1</v>
      </c>
      <c r="G103" s="377">
        <v>0</v>
      </c>
      <c r="H103" s="377">
        <f t="shared" si="3"/>
        <v>0</v>
      </c>
    </row>
    <row r="104" spans="1:8" s="27" customFormat="1" outlineLevel="1" x14ac:dyDescent="0.25">
      <c r="A104" s="162"/>
      <c r="B104" s="180" t="s">
        <v>907</v>
      </c>
      <c r="C104" s="180" t="s">
        <v>1934</v>
      </c>
      <c r="D104" s="167" t="s">
        <v>901</v>
      </c>
      <c r="E104" s="265" t="s">
        <v>1495</v>
      </c>
      <c r="F104" s="265">
        <v>1</v>
      </c>
      <c r="G104" s="377">
        <v>0</v>
      </c>
      <c r="H104" s="377">
        <f t="shared" si="3"/>
        <v>0</v>
      </c>
    </row>
    <row r="105" spans="1:8" s="27" customFormat="1" outlineLevel="1" x14ac:dyDescent="0.25">
      <c r="A105" s="162"/>
      <c r="B105" s="180" t="s">
        <v>1129</v>
      </c>
      <c r="C105" s="180" t="s">
        <v>1934</v>
      </c>
      <c r="D105" s="167" t="s">
        <v>1712</v>
      </c>
      <c r="E105" s="265" t="s">
        <v>1495</v>
      </c>
      <c r="F105" s="265">
        <v>1</v>
      </c>
      <c r="G105" s="377">
        <v>0</v>
      </c>
      <c r="H105" s="377">
        <f t="shared" si="3"/>
        <v>0</v>
      </c>
    </row>
    <row r="106" spans="1:8" s="27" customFormat="1" ht="17.399999999999999" x14ac:dyDescent="0.25">
      <c r="A106" s="168" t="s">
        <v>701</v>
      </c>
      <c r="B106" s="349" t="s">
        <v>1707</v>
      </c>
      <c r="C106" s="350"/>
      <c r="D106" s="350"/>
      <c r="E106" s="350"/>
      <c r="F106" s="351"/>
      <c r="G106" s="394">
        <f>SUM(H107:H111)</f>
        <v>0</v>
      </c>
      <c r="H106" s="395"/>
    </row>
    <row r="107" spans="1:8" s="27" customFormat="1" outlineLevel="1" x14ac:dyDescent="0.25">
      <c r="A107" s="162"/>
      <c r="B107" s="180" t="s">
        <v>745</v>
      </c>
      <c r="C107" s="180" t="s">
        <v>1934</v>
      </c>
      <c r="D107" s="167" t="s">
        <v>1745</v>
      </c>
      <c r="E107" s="265" t="s">
        <v>1495</v>
      </c>
      <c r="F107" s="265">
        <v>1</v>
      </c>
      <c r="G107" s="377">
        <v>0</v>
      </c>
      <c r="H107" s="377">
        <f t="shared" ref="H107:H111" si="4">G107*F107</f>
        <v>0</v>
      </c>
    </row>
    <row r="108" spans="1:8" s="27" customFormat="1" outlineLevel="1" x14ac:dyDescent="0.25">
      <c r="A108" s="162"/>
      <c r="B108" s="180" t="s">
        <v>776</v>
      </c>
      <c r="C108" s="180" t="s">
        <v>1934</v>
      </c>
      <c r="D108" s="167" t="s">
        <v>1746</v>
      </c>
      <c r="E108" s="265" t="s">
        <v>1495</v>
      </c>
      <c r="F108" s="265">
        <v>1</v>
      </c>
      <c r="G108" s="377">
        <v>0</v>
      </c>
      <c r="H108" s="377">
        <f t="shared" si="4"/>
        <v>0</v>
      </c>
    </row>
    <row r="109" spans="1:8" s="27" customFormat="1" outlineLevel="1" x14ac:dyDescent="0.25">
      <c r="A109" s="162"/>
      <c r="B109" s="180" t="s">
        <v>908</v>
      </c>
      <c r="C109" s="180" t="s">
        <v>1934</v>
      </c>
      <c r="D109" s="167" t="s">
        <v>1747</v>
      </c>
      <c r="E109" s="265" t="s">
        <v>1495</v>
      </c>
      <c r="F109" s="265">
        <v>1</v>
      </c>
      <c r="G109" s="377">
        <v>0</v>
      </c>
      <c r="H109" s="377">
        <f t="shared" si="4"/>
        <v>0</v>
      </c>
    </row>
    <row r="110" spans="1:8" s="27" customFormat="1" outlineLevel="1" x14ac:dyDescent="0.25">
      <c r="A110" s="162"/>
      <c r="B110" s="180" t="s">
        <v>909</v>
      </c>
      <c r="C110" s="180" t="s">
        <v>1934</v>
      </c>
      <c r="D110" s="167" t="s">
        <v>1748</v>
      </c>
      <c r="E110" s="265" t="s">
        <v>1495</v>
      </c>
      <c r="F110" s="265">
        <v>1</v>
      </c>
      <c r="G110" s="377">
        <v>0</v>
      </c>
      <c r="H110" s="377">
        <f t="shared" si="4"/>
        <v>0</v>
      </c>
    </row>
    <row r="111" spans="1:8" s="27" customFormat="1" outlineLevel="1" x14ac:dyDescent="0.25">
      <c r="A111" s="162"/>
      <c r="B111" s="180" t="s">
        <v>910</v>
      </c>
      <c r="C111" s="180" t="s">
        <v>1934</v>
      </c>
      <c r="D111" s="167" t="s">
        <v>1749</v>
      </c>
      <c r="E111" s="265" t="s">
        <v>1495</v>
      </c>
      <c r="F111" s="265">
        <v>1</v>
      </c>
      <c r="G111" s="377">
        <v>0</v>
      </c>
      <c r="H111" s="377">
        <f t="shared" si="4"/>
        <v>0</v>
      </c>
    </row>
    <row r="112" spans="1:8" s="27" customFormat="1" ht="17.399999999999999" x14ac:dyDescent="0.25">
      <c r="A112" s="168" t="s">
        <v>746</v>
      </c>
      <c r="B112" s="349" t="s">
        <v>1709</v>
      </c>
      <c r="C112" s="350"/>
      <c r="D112" s="350"/>
      <c r="E112" s="350"/>
      <c r="F112" s="351"/>
      <c r="G112" s="394">
        <f>SUM(H113:H114)</f>
        <v>0</v>
      </c>
      <c r="H112" s="395"/>
    </row>
    <row r="113" spans="1:8" s="27" customFormat="1" outlineLevel="1" x14ac:dyDescent="0.25">
      <c r="A113" s="162"/>
      <c r="B113" s="180" t="s">
        <v>672</v>
      </c>
      <c r="C113" s="180" t="s">
        <v>1934</v>
      </c>
      <c r="D113" s="167" t="s">
        <v>1144</v>
      </c>
      <c r="E113" s="265" t="s">
        <v>1495</v>
      </c>
      <c r="F113" s="265">
        <v>1</v>
      </c>
      <c r="G113" s="377">
        <v>0</v>
      </c>
      <c r="H113" s="377">
        <f t="shared" ref="H113:H114" si="5">G113*F113</f>
        <v>0</v>
      </c>
    </row>
    <row r="114" spans="1:8" s="27" customFormat="1" outlineLevel="1" x14ac:dyDescent="0.25">
      <c r="A114" s="162"/>
      <c r="B114" s="180" t="s">
        <v>1750</v>
      </c>
      <c r="C114" s="180" t="s">
        <v>1934</v>
      </c>
      <c r="D114" s="167" t="s">
        <v>1751</v>
      </c>
      <c r="E114" s="265" t="s">
        <v>1495</v>
      </c>
      <c r="F114" s="265">
        <v>1</v>
      </c>
      <c r="G114" s="377">
        <v>0</v>
      </c>
      <c r="H114" s="377">
        <f t="shared" si="5"/>
        <v>0</v>
      </c>
    </row>
    <row r="115" spans="1:8" s="27" customFormat="1" ht="17.399999999999999" x14ac:dyDescent="0.25">
      <c r="A115" s="168" t="s">
        <v>748</v>
      </c>
      <c r="B115" s="349" t="s">
        <v>1708</v>
      </c>
      <c r="C115" s="350"/>
      <c r="D115" s="350"/>
      <c r="E115" s="350"/>
      <c r="F115" s="351"/>
      <c r="G115" s="394">
        <f>SUM(H116:H120)</f>
        <v>0</v>
      </c>
      <c r="H115" s="395"/>
    </row>
    <row r="116" spans="1:8" s="27" customFormat="1" outlineLevel="1" x14ac:dyDescent="0.25">
      <c r="A116" s="162"/>
      <c r="B116" s="180" t="s">
        <v>749</v>
      </c>
      <c r="C116" s="180" t="s">
        <v>1934</v>
      </c>
      <c r="D116" s="167" t="s">
        <v>1745</v>
      </c>
      <c r="E116" s="265" t="s">
        <v>1495</v>
      </c>
      <c r="F116" s="265">
        <v>1</v>
      </c>
      <c r="G116" s="377">
        <v>0</v>
      </c>
      <c r="H116" s="377">
        <f t="shared" ref="H116:H120" si="6">G116*F116</f>
        <v>0</v>
      </c>
    </row>
    <row r="117" spans="1:8" s="27" customFormat="1" outlineLevel="1" x14ac:dyDescent="0.25">
      <c r="A117" s="162"/>
      <c r="B117" s="180" t="s">
        <v>750</v>
      </c>
      <c r="C117" s="180" t="s">
        <v>1934</v>
      </c>
      <c r="D117" s="167" t="s">
        <v>1746</v>
      </c>
      <c r="E117" s="265" t="s">
        <v>1495</v>
      </c>
      <c r="F117" s="265">
        <v>1</v>
      </c>
      <c r="G117" s="377">
        <v>0</v>
      </c>
      <c r="H117" s="377">
        <f t="shared" si="6"/>
        <v>0</v>
      </c>
    </row>
    <row r="118" spans="1:8" s="27" customFormat="1" outlineLevel="1" x14ac:dyDescent="0.25">
      <c r="A118" s="162"/>
      <c r="B118" s="180" t="s">
        <v>912</v>
      </c>
      <c r="C118" s="180" t="s">
        <v>1934</v>
      </c>
      <c r="D118" s="167" t="s">
        <v>1747</v>
      </c>
      <c r="E118" s="265" t="s">
        <v>1495</v>
      </c>
      <c r="F118" s="265">
        <v>1</v>
      </c>
      <c r="G118" s="377">
        <v>0</v>
      </c>
      <c r="H118" s="377">
        <f t="shared" si="6"/>
        <v>0</v>
      </c>
    </row>
    <row r="119" spans="1:8" s="27" customFormat="1" outlineLevel="1" x14ac:dyDescent="0.25">
      <c r="A119" s="162"/>
      <c r="B119" s="180" t="s">
        <v>913</v>
      </c>
      <c r="C119" s="180" t="s">
        <v>1934</v>
      </c>
      <c r="D119" s="167" t="s">
        <v>1748</v>
      </c>
      <c r="E119" s="265" t="s">
        <v>1495</v>
      </c>
      <c r="F119" s="265">
        <v>1</v>
      </c>
      <c r="G119" s="377">
        <v>0</v>
      </c>
      <c r="H119" s="377">
        <f t="shared" si="6"/>
        <v>0</v>
      </c>
    </row>
    <row r="120" spans="1:8" s="27" customFormat="1" outlineLevel="1" x14ac:dyDescent="0.25">
      <c r="A120" s="162"/>
      <c r="B120" s="180" t="s">
        <v>914</v>
      </c>
      <c r="C120" s="180" t="s">
        <v>1934</v>
      </c>
      <c r="D120" s="167" t="s">
        <v>1749</v>
      </c>
      <c r="E120" s="265" t="s">
        <v>1495</v>
      </c>
      <c r="F120" s="265">
        <v>1</v>
      </c>
      <c r="G120" s="377">
        <v>0</v>
      </c>
      <c r="H120" s="377">
        <f t="shared" si="6"/>
        <v>0</v>
      </c>
    </row>
    <row r="121" spans="1:8" ht="17.399999999999999" x14ac:dyDescent="0.25">
      <c r="A121" s="168" t="s">
        <v>770</v>
      </c>
      <c r="B121" s="349" t="s">
        <v>1710</v>
      </c>
      <c r="C121" s="350"/>
      <c r="D121" s="350"/>
      <c r="E121" s="350"/>
      <c r="F121" s="351"/>
      <c r="G121" s="394">
        <f>SUM(H122:H123)</f>
        <v>0</v>
      </c>
      <c r="H121" s="395"/>
    </row>
    <row r="122" spans="1:8" outlineLevel="1" x14ac:dyDescent="0.25">
      <c r="A122" s="162"/>
      <c r="B122" s="180" t="s">
        <v>673</v>
      </c>
      <c r="C122" s="180" t="s">
        <v>1934</v>
      </c>
      <c r="D122" s="167" t="s">
        <v>1144</v>
      </c>
      <c r="E122" s="265" t="s">
        <v>1495</v>
      </c>
      <c r="F122" s="265">
        <v>1</v>
      </c>
      <c r="G122" s="377">
        <v>0</v>
      </c>
      <c r="H122" s="377">
        <f t="shared" ref="H122:H123" si="7">G122*F122</f>
        <v>0</v>
      </c>
    </row>
    <row r="123" spans="1:8" outlineLevel="1" x14ac:dyDescent="0.25">
      <c r="A123" s="162"/>
      <c r="B123" s="180" t="s">
        <v>1752</v>
      </c>
      <c r="C123" s="180" t="s">
        <v>1934</v>
      </c>
      <c r="D123" s="167" t="s">
        <v>1751</v>
      </c>
      <c r="E123" s="265" t="s">
        <v>1495</v>
      </c>
      <c r="F123" s="265">
        <v>1</v>
      </c>
      <c r="G123" s="377">
        <v>0</v>
      </c>
      <c r="H123" s="377">
        <f t="shared" si="7"/>
        <v>0</v>
      </c>
    </row>
    <row r="124" spans="1:8" s="27" customFormat="1" ht="17.399999999999999" x14ac:dyDescent="0.25">
      <c r="A124" s="168" t="s">
        <v>777</v>
      </c>
      <c r="B124" s="341" t="s">
        <v>1753</v>
      </c>
      <c r="C124" s="342"/>
      <c r="D124" s="342"/>
      <c r="E124" s="342"/>
      <c r="F124" s="343"/>
      <c r="G124" s="394">
        <f>SUM(H125:H126)</f>
        <v>0</v>
      </c>
      <c r="H124" s="395"/>
    </row>
    <row r="125" spans="1:8" s="186" customFormat="1" outlineLevel="1" x14ac:dyDescent="0.3">
      <c r="A125" s="205"/>
      <c r="B125" s="174" t="s">
        <v>762</v>
      </c>
      <c r="C125" s="174" t="s">
        <v>1934</v>
      </c>
      <c r="D125" s="177" t="s">
        <v>1754</v>
      </c>
      <c r="E125" s="265" t="s">
        <v>1495</v>
      </c>
      <c r="F125" s="265">
        <v>1</v>
      </c>
      <c r="G125" s="377">
        <v>0</v>
      </c>
      <c r="H125" s="377">
        <f t="shared" ref="H125:H126" si="8">G125*F125</f>
        <v>0</v>
      </c>
    </row>
    <row r="126" spans="1:8" s="186" customFormat="1" outlineLevel="1" x14ac:dyDescent="0.3">
      <c r="A126" s="205"/>
      <c r="B126" s="174" t="s">
        <v>1713</v>
      </c>
      <c r="C126" s="174" t="s">
        <v>1934</v>
      </c>
      <c r="D126" s="177" t="s">
        <v>1755</v>
      </c>
      <c r="E126" s="265" t="s">
        <v>1495</v>
      </c>
      <c r="F126" s="265">
        <v>1</v>
      </c>
      <c r="G126" s="377">
        <v>0</v>
      </c>
      <c r="H126" s="377">
        <f t="shared" si="8"/>
        <v>0</v>
      </c>
    </row>
    <row r="127" spans="1:8" s="186" customFormat="1" ht="27.75" customHeight="1" x14ac:dyDescent="0.3">
      <c r="A127" s="168" t="s">
        <v>778</v>
      </c>
      <c r="B127" s="271" t="s">
        <v>1942</v>
      </c>
      <c r="C127" s="272" t="s">
        <v>1934</v>
      </c>
      <c r="D127" s="267" t="s">
        <v>1756</v>
      </c>
      <c r="E127" s="268"/>
      <c r="F127" s="269"/>
      <c r="G127" s="394">
        <f>SUM(H128)</f>
        <v>0</v>
      </c>
      <c r="H127" s="395"/>
    </row>
    <row r="128" spans="1:8" s="186" customFormat="1" ht="27.6" outlineLevel="1" x14ac:dyDescent="0.3">
      <c r="A128" s="344"/>
      <c r="B128" s="174" t="s">
        <v>763</v>
      </c>
      <c r="C128" s="266"/>
      <c r="D128" s="184" t="s">
        <v>747</v>
      </c>
      <c r="E128" s="265" t="s">
        <v>1495</v>
      </c>
      <c r="F128" s="265">
        <v>1</v>
      </c>
      <c r="G128" s="380">
        <v>0</v>
      </c>
      <c r="H128" s="380">
        <f>G128*F128</f>
        <v>0</v>
      </c>
    </row>
    <row r="129" spans="1:8" s="186" customFormat="1" ht="234.6" outlineLevel="1" x14ac:dyDescent="0.3">
      <c r="A129" s="345"/>
      <c r="B129" s="174" t="s">
        <v>771</v>
      </c>
      <c r="C129" s="266"/>
      <c r="D129" s="184" t="s">
        <v>1757</v>
      </c>
      <c r="E129" s="265" t="s">
        <v>1495</v>
      </c>
      <c r="F129" s="265">
        <v>1</v>
      </c>
      <c r="G129" s="381"/>
      <c r="H129" s="381"/>
    </row>
    <row r="130" spans="1:8" s="186" customFormat="1" ht="36" customHeight="1" x14ac:dyDescent="0.3">
      <c r="A130" s="187" t="s">
        <v>779</v>
      </c>
      <c r="B130" s="341" t="s">
        <v>1998</v>
      </c>
      <c r="C130" s="342"/>
      <c r="D130" s="342"/>
      <c r="E130" s="342"/>
      <c r="F130" s="343"/>
      <c r="G130" s="394">
        <f>G131+G154+G177+G207+G233+G241</f>
        <v>0</v>
      </c>
      <c r="H130" s="395"/>
    </row>
    <row r="131" spans="1:8" s="186" customFormat="1" ht="15.6" outlineLevel="1" x14ac:dyDescent="0.3">
      <c r="A131" s="188"/>
      <c r="B131" s="255" t="s">
        <v>765</v>
      </c>
      <c r="C131" s="255"/>
      <c r="D131" s="172" t="s">
        <v>1591</v>
      </c>
      <c r="E131" s="270" t="s">
        <v>1495</v>
      </c>
      <c r="F131" s="270">
        <v>1</v>
      </c>
      <c r="G131" s="378">
        <f>G132+G144</f>
        <v>0</v>
      </c>
      <c r="H131" s="379"/>
    </row>
    <row r="132" spans="1:8" s="186" customFormat="1" ht="15.6" outlineLevel="2" x14ac:dyDescent="0.3">
      <c r="A132" s="188"/>
      <c r="B132" s="255" t="s">
        <v>930</v>
      </c>
      <c r="C132" s="255"/>
      <c r="D132" s="172" t="s">
        <v>773</v>
      </c>
      <c r="E132" s="270" t="s">
        <v>1495</v>
      </c>
      <c r="F132" s="270">
        <f>SUM(F133:F143)</f>
        <v>11</v>
      </c>
      <c r="G132" s="378">
        <f>SUM(H133:H143)</f>
        <v>0</v>
      </c>
      <c r="H132" s="379"/>
    </row>
    <row r="133" spans="1:8" s="186" customFormat="1" outlineLevel="3" x14ac:dyDescent="0.3">
      <c r="A133" s="180"/>
      <c r="B133" s="163" t="s">
        <v>931</v>
      </c>
      <c r="C133" s="260" t="s">
        <v>1934</v>
      </c>
      <c r="D133" s="184" t="s">
        <v>923</v>
      </c>
      <c r="E133" s="265" t="s">
        <v>1495</v>
      </c>
      <c r="F133" s="265">
        <v>1</v>
      </c>
      <c r="G133" s="377">
        <v>0</v>
      </c>
      <c r="H133" s="377">
        <f>G133*F133</f>
        <v>0</v>
      </c>
    </row>
    <row r="134" spans="1:8" s="186" customFormat="1" outlineLevel="3" x14ac:dyDescent="0.3">
      <c r="A134" s="180"/>
      <c r="B134" s="163" t="s">
        <v>932</v>
      </c>
      <c r="C134" s="260" t="s">
        <v>1934</v>
      </c>
      <c r="D134" s="184" t="s">
        <v>924</v>
      </c>
      <c r="E134" s="265" t="s">
        <v>1495</v>
      </c>
      <c r="F134" s="265">
        <v>1</v>
      </c>
      <c r="G134" s="377">
        <v>0</v>
      </c>
      <c r="H134" s="377">
        <f>G134*F134</f>
        <v>0</v>
      </c>
    </row>
    <row r="135" spans="1:8" s="186" customFormat="1" outlineLevel="3" x14ac:dyDescent="0.3">
      <c r="A135" s="180"/>
      <c r="B135" s="163" t="s">
        <v>933</v>
      </c>
      <c r="C135" s="260" t="s">
        <v>1934</v>
      </c>
      <c r="D135" s="184" t="s">
        <v>1758</v>
      </c>
      <c r="E135" s="265" t="s">
        <v>1495</v>
      </c>
      <c r="F135" s="265">
        <v>1</v>
      </c>
      <c r="G135" s="377">
        <v>0</v>
      </c>
      <c r="H135" s="377">
        <f>G135*F135</f>
        <v>0</v>
      </c>
    </row>
    <row r="136" spans="1:8" s="186" customFormat="1" outlineLevel="3" x14ac:dyDescent="0.3">
      <c r="A136" s="180"/>
      <c r="B136" s="163" t="s">
        <v>934</v>
      </c>
      <c r="C136" s="260" t="s">
        <v>1934</v>
      </c>
      <c r="D136" s="184" t="s">
        <v>925</v>
      </c>
      <c r="E136" s="265" t="s">
        <v>1495</v>
      </c>
      <c r="F136" s="265">
        <v>1</v>
      </c>
      <c r="G136" s="377">
        <v>0</v>
      </c>
      <c r="H136" s="377">
        <f>G136*F136</f>
        <v>0</v>
      </c>
    </row>
    <row r="137" spans="1:8" s="186" customFormat="1" outlineLevel="3" x14ac:dyDescent="0.3">
      <c r="A137" s="180"/>
      <c r="B137" s="163" t="s">
        <v>935</v>
      </c>
      <c r="C137" s="260" t="s">
        <v>1934</v>
      </c>
      <c r="D137" s="184" t="s">
        <v>1759</v>
      </c>
      <c r="E137" s="265" t="s">
        <v>1495</v>
      </c>
      <c r="F137" s="265">
        <v>1</v>
      </c>
      <c r="G137" s="377">
        <v>0</v>
      </c>
      <c r="H137" s="377">
        <f>G137*F137</f>
        <v>0</v>
      </c>
    </row>
    <row r="138" spans="1:8" s="186" customFormat="1" outlineLevel="3" x14ac:dyDescent="0.3">
      <c r="A138" s="180"/>
      <c r="B138" s="163" t="s">
        <v>936</v>
      </c>
      <c r="C138" s="260" t="s">
        <v>1934</v>
      </c>
      <c r="D138" s="184" t="s">
        <v>926</v>
      </c>
      <c r="E138" s="265" t="s">
        <v>1495</v>
      </c>
      <c r="F138" s="265">
        <v>1</v>
      </c>
      <c r="G138" s="377">
        <v>0</v>
      </c>
      <c r="H138" s="377">
        <f>G138*F138</f>
        <v>0</v>
      </c>
    </row>
    <row r="139" spans="1:8" s="186" customFormat="1" outlineLevel="3" x14ac:dyDescent="0.3">
      <c r="A139" s="180"/>
      <c r="B139" s="163" t="s">
        <v>937</v>
      </c>
      <c r="C139" s="260" t="s">
        <v>1934</v>
      </c>
      <c r="D139" s="184" t="s">
        <v>927</v>
      </c>
      <c r="E139" s="265" t="s">
        <v>1495</v>
      </c>
      <c r="F139" s="265">
        <v>1</v>
      </c>
      <c r="G139" s="377">
        <v>0</v>
      </c>
      <c r="H139" s="377">
        <f>G139*F139</f>
        <v>0</v>
      </c>
    </row>
    <row r="140" spans="1:8" s="186" customFormat="1" outlineLevel="3" x14ac:dyDescent="0.3">
      <c r="A140" s="180"/>
      <c r="B140" s="163" t="s">
        <v>938</v>
      </c>
      <c r="C140" s="260" t="s">
        <v>1934</v>
      </c>
      <c r="D140" s="184" t="s">
        <v>928</v>
      </c>
      <c r="E140" s="265" t="s">
        <v>1495</v>
      </c>
      <c r="F140" s="265">
        <v>1</v>
      </c>
      <c r="G140" s="377">
        <v>0</v>
      </c>
      <c r="H140" s="377">
        <f>G140*F140</f>
        <v>0</v>
      </c>
    </row>
    <row r="141" spans="1:8" s="186" customFormat="1" outlineLevel="3" x14ac:dyDescent="0.3">
      <c r="A141" s="180"/>
      <c r="B141" s="163" t="s">
        <v>939</v>
      </c>
      <c r="C141" s="260" t="s">
        <v>1934</v>
      </c>
      <c r="D141" s="184" t="s">
        <v>1760</v>
      </c>
      <c r="E141" s="265" t="s">
        <v>1495</v>
      </c>
      <c r="F141" s="265">
        <v>1</v>
      </c>
      <c r="G141" s="377">
        <v>0</v>
      </c>
      <c r="H141" s="377">
        <f>G141*F141</f>
        <v>0</v>
      </c>
    </row>
    <row r="142" spans="1:8" s="186" customFormat="1" outlineLevel="3" x14ac:dyDescent="0.3">
      <c r="A142" s="180"/>
      <c r="B142" s="163" t="s">
        <v>940</v>
      </c>
      <c r="C142" s="260" t="s">
        <v>1934</v>
      </c>
      <c r="D142" s="184" t="s">
        <v>929</v>
      </c>
      <c r="E142" s="265" t="s">
        <v>1495</v>
      </c>
      <c r="F142" s="265">
        <v>1</v>
      </c>
      <c r="G142" s="377">
        <v>0</v>
      </c>
      <c r="H142" s="377">
        <f>G142*F142</f>
        <v>0</v>
      </c>
    </row>
    <row r="143" spans="1:8" s="186" customFormat="1" outlineLevel="3" x14ac:dyDescent="0.3">
      <c r="A143" s="180"/>
      <c r="B143" s="163" t="s">
        <v>941</v>
      </c>
      <c r="C143" s="260" t="s">
        <v>1934</v>
      </c>
      <c r="D143" s="184" t="s">
        <v>1761</v>
      </c>
      <c r="E143" s="265" t="s">
        <v>1495</v>
      </c>
      <c r="F143" s="265">
        <v>1</v>
      </c>
      <c r="G143" s="377">
        <v>0</v>
      </c>
      <c r="H143" s="377">
        <f>G143*F143</f>
        <v>0</v>
      </c>
    </row>
    <row r="144" spans="1:8" s="186" customFormat="1" ht="15.6" outlineLevel="2" x14ac:dyDescent="0.3">
      <c r="A144" s="188"/>
      <c r="B144" s="255" t="s">
        <v>942</v>
      </c>
      <c r="C144" s="255"/>
      <c r="D144" s="172" t="s">
        <v>774</v>
      </c>
      <c r="E144" s="270" t="s">
        <v>1495</v>
      </c>
      <c r="F144" s="270">
        <f>SUM(F145:F153)</f>
        <v>9</v>
      </c>
      <c r="G144" s="378">
        <f>SUM(H145:H153)</f>
        <v>0</v>
      </c>
      <c r="H144" s="379"/>
    </row>
    <row r="145" spans="1:8" s="186" customFormat="1" outlineLevel="2" x14ac:dyDescent="0.3">
      <c r="A145" s="180"/>
      <c r="B145" s="163" t="s">
        <v>943</v>
      </c>
      <c r="C145" s="260" t="s">
        <v>1934</v>
      </c>
      <c r="D145" s="184" t="s">
        <v>674</v>
      </c>
      <c r="E145" s="265" t="s">
        <v>1495</v>
      </c>
      <c r="F145" s="265">
        <v>1</v>
      </c>
      <c r="G145" s="377">
        <v>0</v>
      </c>
      <c r="H145" s="377">
        <f t="shared" ref="H145:H152" si="9">G145*F145</f>
        <v>0</v>
      </c>
    </row>
    <row r="146" spans="1:8" s="186" customFormat="1" outlineLevel="2" x14ac:dyDescent="0.3">
      <c r="A146" s="180"/>
      <c r="B146" s="163" t="s">
        <v>944</v>
      </c>
      <c r="C146" s="260" t="s">
        <v>1934</v>
      </c>
      <c r="D146" s="184" t="s">
        <v>675</v>
      </c>
      <c r="E146" s="265" t="s">
        <v>1495</v>
      </c>
      <c r="F146" s="265">
        <v>1</v>
      </c>
      <c r="G146" s="377">
        <v>0</v>
      </c>
      <c r="H146" s="377">
        <f t="shared" si="9"/>
        <v>0</v>
      </c>
    </row>
    <row r="147" spans="1:8" s="186" customFormat="1" outlineLevel="2" x14ac:dyDescent="0.3">
      <c r="A147" s="180"/>
      <c r="B147" s="163" t="s">
        <v>945</v>
      </c>
      <c r="C147" s="260" t="s">
        <v>1934</v>
      </c>
      <c r="D147" s="184" t="s">
        <v>676</v>
      </c>
      <c r="E147" s="265" t="s">
        <v>1495</v>
      </c>
      <c r="F147" s="265">
        <v>1</v>
      </c>
      <c r="G147" s="377">
        <v>0</v>
      </c>
      <c r="H147" s="377">
        <f t="shared" si="9"/>
        <v>0</v>
      </c>
    </row>
    <row r="148" spans="1:8" s="186" customFormat="1" outlineLevel="2" x14ac:dyDescent="0.3">
      <c r="A148" s="180"/>
      <c r="B148" s="163" t="s">
        <v>946</v>
      </c>
      <c r="C148" s="260" t="s">
        <v>1934</v>
      </c>
      <c r="D148" s="184" t="s">
        <v>1762</v>
      </c>
      <c r="E148" s="265" t="s">
        <v>1495</v>
      </c>
      <c r="F148" s="265">
        <v>1</v>
      </c>
      <c r="G148" s="377">
        <v>0</v>
      </c>
      <c r="H148" s="377">
        <f t="shared" si="9"/>
        <v>0</v>
      </c>
    </row>
    <row r="149" spans="1:8" s="186" customFormat="1" outlineLevel="2" x14ac:dyDescent="0.3">
      <c r="A149" s="180"/>
      <c r="B149" s="163" t="s">
        <v>947</v>
      </c>
      <c r="C149" s="260" t="s">
        <v>1934</v>
      </c>
      <c r="D149" s="184" t="s">
        <v>1763</v>
      </c>
      <c r="E149" s="265" t="s">
        <v>1495</v>
      </c>
      <c r="F149" s="265">
        <v>1</v>
      </c>
      <c r="G149" s="377">
        <v>0</v>
      </c>
      <c r="H149" s="377">
        <f t="shared" si="9"/>
        <v>0</v>
      </c>
    </row>
    <row r="150" spans="1:8" s="186" customFormat="1" outlineLevel="2" x14ac:dyDescent="0.3">
      <c r="A150" s="180"/>
      <c r="B150" s="163" t="s">
        <v>948</v>
      </c>
      <c r="C150" s="260" t="s">
        <v>1934</v>
      </c>
      <c r="D150" s="184" t="s">
        <v>1764</v>
      </c>
      <c r="E150" s="265" t="s">
        <v>1495</v>
      </c>
      <c r="F150" s="265">
        <v>1</v>
      </c>
      <c r="G150" s="377">
        <v>0</v>
      </c>
      <c r="H150" s="377">
        <f t="shared" si="9"/>
        <v>0</v>
      </c>
    </row>
    <row r="151" spans="1:8" s="186" customFormat="1" outlineLevel="2" x14ac:dyDescent="0.3">
      <c r="A151" s="180"/>
      <c r="B151" s="163" t="s">
        <v>949</v>
      </c>
      <c r="C151" s="260" t="s">
        <v>1934</v>
      </c>
      <c r="D151" s="184" t="s">
        <v>1765</v>
      </c>
      <c r="E151" s="265" t="s">
        <v>1495</v>
      </c>
      <c r="F151" s="265">
        <v>1</v>
      </c>
      <c r="G151" s="377">
        <v>0</v>
      </c>
      <c r="H151" s="377">
        <f t="shared" si="9"/>
        <v>0</v>
      </c>
    </row>
    <row r="152" spans="1:8" s="186" customFormat="1" outlineLevel="2" x14ac:dyDescent="0.3">
      <c r="A152" s="180"/>
      <c r="B152" s="163" t="s">
        <v>950</v>
      </c>
      <c r="C152" s="260" t="s">
        <v>1934</v>
      </c>
      <c r="D152" s="184" t="s">
        <v>1766</v>
      </c>
      <c r="E152" s="265" t="s">
        <v>1495</v>
      </c>
      <c r="F152" s="265">
        <v>1</v>
      </c>
      <c r="G152" s="377">
        <v>0</v>
      </c>
      <c r="H152" s="377">
        <f t="shared" si="9"/>
        <v>0</v>
      </c>
    </row>
    <row r="153" spans="1:8" s="186" customFormat="1" outlineLevel="2" x14ac:dyDescent="0.3">
      <c r="A153" s="180"/>
      <c r="B153" s="163" t="s">
        <v>951</v>
      </c>
      <c r="C153" s="260" t="s">
        <v>1934</v>
      </c>
      <c r="D153" s="184" t="s">
        <v>1767</v>
      </c>
      <c r="E153" s="265" t="s">
        <v>1495</v>
      </c>
      <c r="F153" s="265">
        <v>1</v>
      </c>
      <c r="G153" s="377">
        <v>0</v>
      </c>
      <c r="H153" s="377">
        <f t="shared" ref="H153" si="10">G153*F153</f>
        <v>0</v>
      </c>
    </row>
    <row r="154" spans="1:8" s="186" customFormat="1" ht="15.6" outlineLevel="1" x14ac:dyDescent="0.3">
      <c r="A154" s="188"/>
      <c r="B154" s="255" t="s">
        <v>780</v>
      </c>
      <c r="C154" s="255"/>
      <c r="D154" s="172" t="s">
        <v>806</v>
      </c>
      <c r="E154" s="270" t="s">
        <v>1495</v>
      </c>
      <c r="F154" s="270">
        <v>1</v>
      </c>
      <c r="G154" s="378">
        <f>G155+G167</f>
        <v>0</v>
      </c>
      <c r="H154" s="379"/>
    </row>
    <row r="155" spans="1:8" s="186" customFormat="1" ht="15.6" outlineLevel="2" x14ac:dyDescent="0.3">
      <c r="A155" s="188"/>
      <c r="B155" s="255" t="s">
        <v>952</v>
      </c>
      <c r="C155" s="255"/>
      <c r="D155" s="172" t="s">
        <v>773</v>
      </c>
      <c r="E155" s="270" t="s">
        <v>1495</v>
      </c>
      <c r="F155" s="270">
        <f>SUM(F156:F166)</f>
        <v>11</v>
      </c>
      <c r="G155" s="378">
        <f>SUM(H156:H166)</f>
        <v>0</v>
      </c>
      <c r="H155" s="379"/>
    </row>
    <row r="156" spans="1:8" s="186" customFormat="1" outlineLevel="3" x14ac:dyDescent="0.3">
      <c r="A156" s="180"/>
      <c r="B156" s="163" t="s">
        <v>953</v>
      </c>
      <c r="C156" s="260" t="s">
        <v>1934</v>
      </c>
      <c r="D156" s="184" t="s">
        <v>923</v>
      </c>
      <c r="E156" s="265" t="s">
        <v>1495</v>
      </c>
      <c r="F156" s="265">
        <v>1</v>
      </c>
      <c r="G156" s="377">
        <v>0</v>
      </c>
      <c r="H156" s="377">
        <f>G156*F156</f>
        <v>0</v>
      </c>
    </row>
    <row r="157" spans="1:8" s="186" customFormat="1" outlineLevel="3" x14ac:dyDescent="0.3">
      <c r="A157" s="180"/>
      <c r="B157" s="163" t="s">
        <v>954</v>
      </c>
      <c r="C157" s="260" t="s">
        <v>1934</v>
      </c>
      <c r="D157" s="184" t="s">
        <v>924</v>
      </c>
      <c r="E157" s="265" t="s">
        <v>1495</v>
      </c>
      <c r="F157" s="265">
        <v>1</v>
      </c>
      <c r="G157" s="377">
        <v>0</v>
      </c>
      <c r="H157" s="377">
        <f>G157*F157</f>
        <v>0</v>
      </c>
    </row>
    <row r="158" spans="1:8" s="186" customFormat="1" outlineLevel="3" x14ac:dyDescent="0.3">
      <c r="A158" s="180"/>
      <c r="B158" s="163" t="s">
        <v>955</v>
      </c>
      <c r="C158" s="260" t="s">
        <v>1934</v>
      </c>
      <c r="D158" s="184" t="s">
        <v>1758</v>
      </c>
      <c r="E158" s="265" t="s">
        <v>1495</v>
      </c>
      <c r="F158" s="265">
        <v>1</v>
      </c>
      <c r="G158" s="377">
        <v>0</v>
      </c>
      <c r="H158" s="377">
        <f>G158*F158</f>
        <v>0</v>
      </c>
    </row>
    <row r="159" spans="1:8" s="186" customFormat="1" outlineLevel="3" x14ac:dyDescent="0.3">
      <c r="A159" s="180"/>
      <c r="B159" s="163" t="s">
        <v>956</v>
      </c>
      <c r="C159" s="260" t="s">
        <v>1934</v>
      </c>
      <c r="D159" s="184" t="s">
        <v>925</v>
      </c>
      <c r="E159" s="265" t="s">
        <v>1495</v>
      </c>
      <c r="F159" s="265">
        <v>1</v>
      </c>
      <c r="G159" s="377">
        <v>0</v>
      </c>
      <c r="H159" s="377">
        <f>G159*F159</f>
        <v>0</v>
      </c>
    </row>
    <row r="160" spans="1:8" s="186" customFormat="1" outlineLevel="3" x14ac:dyDescent="0.3">
      <c r="A160" s="180"/>
      <c r="B160" s="163" t="s">
        <v>957</v>
      </c>
      <c r="C160" s="260" t="s">
        <v>1934</v>
      </c>
      <c r="D160" s="184" t="s">
        <v>1759</v>
      </c>
      <c r="E160" s="265" t="s">
        <v>1495</v>
      </c>
      <c r="F160" s="265">
        <v>1</v>
      </c>
      <c r="G160" s="377">
        <v>0</v>
      </c>
      <c r="H160" s="377">
        <f>G160*F160</f>
        <v>0</v>
      </c>
    </row>
    <row r="161" spans="1:8" s="186" customFormat="1" outlineLevel="3" x14ac:dyDescent="0.3">
      <c r="A161" s="180"/>
      <c r="B161" s="163" t="s">
        <v>958</v>
      </c>
      <c r="C161" s="260" t="s">
        <v>1934</v>
      </c>
      <c r="D161" s="184" t="s">
        <v>926</v>
      </c>
      <c r="E161" s="265" t="s">
        <v>1495</v>
      </c>
      <c r="F161" s="265">
        <v>1</v>
      </c>
      <c r="G161" s="377">
        <v>0</v>
      </c>
      <c r="H161" s="377">
        <f>G161*F161</f>
        <v>0</v>
      </c>
    </row>
    <row r="162" spans="1:8" s="186" customFormat="1" outlineLevel="3" x14ac:dyDescent="0.3">
      <c r="A162" s="180"/>
      <c r="B162" s="163" t="s">
        <v>959</v>
      </c>
      <c r="C162" s="260" t="s">
        <v>1934</v>
      </c>
      <c r="D162" s="184" t="s">
        <v>927</v>
      </c>
      <c r="E162" s="265" t="s">
        <v>1495</v>
      </c>
      <c r="F162" s="265">
        <v>1</v>
      </c>
      <c r="G162" s="377">
        <v>0</v>
      </c>
      <c r="H162" s="377">
        <f>G162*F162</f>
        <v>0</v>
      </c>
    </row>
    <row r="163" spans="1:8" s="186" customFormat="1" outlineLevel="3" x14ac:dyDescent="0.3">
      <c r="A163" s="180"/>
      <c r="B163" s="163" t="s">
        <v>960</v>
      </c>
      <c r="C163" s="260" t="s">
        <v>1934</v>
      </c>
      <c r="D163" s="184" t="s">
        <v>928</v>
      </c>
      <c r="E163" s="265" t="s">
        <v>1495</v>
      </c>
      <c r="F163" s="265">
        <v>1</v>
      </c>
      <c r="G163" s="377">
        <v>0</v>
      </c>
      <c r="H163" s="377">
        <f>G163*F163</f>
        <v>0</v>
      </c>
    </row>
    <row r="164" spans="1:8" s="186" customFormat="1" outlineLevel="3" x14ac:dyDescent="0.3">
      <c r="A164" s="180"/>
      <c r="B164" s="163" t="s">
        <v>961</v>
      </c>
      <c r="C164" s="260" t="s">
        <v>1934</v>
      </c>
      <c r="D164" s="184" t="s">
        <v>1760</v>
      </c>
      <c r="E164" s="265" t="s">
        <v>1495</v>
      </c>
      <c r="F164" s="265">
        <v>1</v>
      </c>
      <c r="G164" s="377">
        <v>0</v>
      </c>
      <c r="H164" s="377">
        <f>G164*F164</f>
        <v>0</v>
      </c>
    </row>
    <row r="165" spans="1:8" s="186" customFormat="1" outlineLevel="3" x14ac:dyDescent="0.3">
      <c r="A165" s="180"/>
      <c r="B165" s="163" t="s">
        <v>962</v>
      </c>
      <c r="C165" s="260" t="s">
        <v>1934</v>
      </c>
      <c r="D165" s="184" t="s">
        <v>929</v>
      </c>
      <c r="E165" s="265" t="s">
        <v>1495</v>
      </c>
      <c r="F165" s="265">
        <v>1</v>
      </c>
      <c r="G165" s="377">
        <v>0</v>
      </c>
      <c r="H165" s="377">
        <f>G165*F165</f>
        <v>0</v>
      </c>
    </row>
    <row r="166" spans="1:8" s="186" customFormat="1" outlineLevel="3" x14ac:dyDescent="0.3">
      <c r="A166" s="180"/>
      <c r="B166" s="163" t="s">
        <v>963</v>
      </c>
      <c r="C166" s="260" t="s">
        <v>1934</v>
      </c>
      <c r="D166" s="184" t="s">
        <v>1761</v>
      </c>
      <c r="E166" s="265" t="s">
        <v>1495</v>
      </c>
      <c r="F166" s="265">
        <v>1</v>
      </c>
      <c r="G166" s="377">
        <v>0</v>
      </c>
      <c r="H166" s="377">
        <f>G166*F166</f>
        <v>0</v>
      </c>
    </row>
    <row r="167" spans="1:8" s="186" customFormat="1" ht="15.6" outlineLevel="2" x14ac:dyDescent="0.3">
      <c r="A167" s="188"/>
      <c r="B167" s="255" t="s">
        <v>964</v>
      </c>
      <c r="C167" s="255"/>
      <c r="D167" s="172" t="s">
        <v>774</v>
      </c>
      <c r="E167" s="270" t="s">
        <v>1495</v>
      </c>
      <c r="F167" s="270">
        <f>SUM(F168:F176)</f>
        <v>9</v>
      </c>
      <c r="G167" s="378">
        <f>SUM(H168:H176)</f>
        <v>0</v>
      </c>
      <c r="H167" s="379"/>
    </row>
    <row r="168" spans="1:8" s="186" customFormat="1" outlineLevel="2" x14ac:dyDescent="0.3">
      <c r="A168" s="180"/>
      <c r="B168" s="163" t="s">
        <v>965</v>
      </c>
      <c r="C168" s="260" t="s">
        <v>1934</v>
      </c>
      <c r="D168" s="184" t="s">
        <v>674</v>
      </c>
      <c r="E168" s="265" t="s">
        <v>1495</v>
      </c>
      <c r="F168" s="265">
        <v>1</v>
      </c>
      <c r="G168" s="377">
        <v>0</v>
      </c>
      <c r="H168" s="377">
        <f t="shared" ref="H168:H176" si="11">G168*F168</f>
        <v>0</v>
      </c>
    </row>
    <row r="169" spans="1:8" s="186" customFormat="1" outlineLevel="2" x14ac:dyDescent="0.3">
      <c r="A169" s="180"/>
      <c r="B169" s="163" t="s">
        <v>966</v>
      </c>
      <c r="C169" s="260" t="s">
        <v>1934</v>
      </c>
      <c r="D169" s="184" t="s">
        <v>675</v>
      </c>
      <c r="E169" s="265" t="s">
        <v>1495</v>
      </c>
      <c r="F169" s="265">
        <v>1</v>
      </c>
      <c r="G169" s="377">
        <v>0</v>
      </c>
      <c r="H169" s="377">
        <f t="shared" si="11"/>
        <v>0</v>
      </c>
    </row>
    <row r="170" spans="1:8" s="186" customFormat="1" outlineLevel="2" x14ac:dyDescent="0.3">
      <c r="A170" s="180"/>
      <c r="B170" s="163" t="s">
        <v>967</v>
      </c>
      <c r="C170" s="260" t="s">
        <v>1934</v>
      </c>
      <c r="D170" s="184" t="s">
        <v>676</v>
      </c>
      <c r="E170" s="265" t="s">
        <v>1495</v>
      </c>
      <c r="F170" s="265">
        <v>1</v>
      </c>
      <c r="G170" s="377">
        <v>0</v>
      </c>
      <c r="H170" s="377">
        <f t="shared" si="11"/>
        <v>0</v>
      </c>
    </row>
    <row r="171" spans="1:8" s="186" customFormat="1" outlineLevel="2" x14ac:dyDescent="0.3">
      <c r="A171" s="180"/>
      <c r="B171" s="163" t="s">
        <v>968</v>
      </c>
      <c r="C171" s="260" t="s">
        <v>1934</v>
      </c>
      <c r="D171" s="184" t="s">
        <v>1762</v>
      </c>
      <c r="E171" s="265" t="s">
        <v>1495</v>
      </c>
      <c r="F171" s="265">
        <v>1</v>
      </c>
      <c r="G171" s="377">
        <v>0</v>
      </c>
      <c r="H171" s="377">
        <f t="shared" si="11"/>
        <v>0</v>
      </c>
    </row>
    <row r="172" spans="1:8" s="186" customFormat="1" outlineLevel="2" x14ac:dyDescent="0.3">
      <c r="A172" s="180"/>
      <c r="B172" s="163" t="s">
        <v>969</v>
      </c>
      <c r="C172" s="260" t="s">
        <v>1934</v>
      </c>
      <c r="D172" s="184" t="s">
        <v>1763</v>
      </c>
      <c r="E172" s="265" t="s">
        <v>1495</v>
      </c>
      <c r="F172" s="265">
        <v>1</v>
      </c>
      <c r="G172" s="377">
        <v>0</v>
      </c>
      <c r="H172" s="377">
        <f t="shared" si="11"/>
        <v>0</v>
      </c>
    </row>
    <row r="173" spans="1:8" s="186" customFormat="1" outlineLevel="2" x14ac:dyDescent="0.3">
      <c r="A173" s="180"/>
      <c r="B173" s="163" t="s">
        <v>970</v>
      </c>
      <c r="C173" s="260" t="s">
        <v>1934</v>
      </c>
      <c r="D173" s="184" t="s">
        <v>1764</v>
      </c>
      <c r="E173" s="265" t="s">
        <v>1495</v>
      </c>
      <c r="F173" s="265">
        <v>1</v>
      </c>
      <c r="G173" s="377">
        <v>0</v>
      </c>
      <c r="H173" s="377">
        <f t="shared" si="11"/>
        <v>0</v>
      </c>
    </row>
    <row r="174" spans="1:8" s="186" customFormat="1" outlineLevel="2" x14ac:dyDescent="0.3">
      <c r="A174" s="180"/>
      <c r="B174" s="163" t="s">
        <v>971</v>
      </c>
      <c r="C174" s="260" t="s">
        <v>1934</v>
      </c>
      <c r="D174" s="184" t="s">
        <v>1765</v>
      </c>
      <c r="E174" s="265" t="s">
        <v>1495</v>
      </c>
      <c r="F174" s="265">
        <v>1</v>
      </c>
      <c r="G174" s="377">
        <v>0</v>
      </c>
      <c r="H174" s="377">
        <f t="shared" si="11"/>
        <v>0</v>
      </c>
    </row>
    <row r="175" spans="1:8" s="186" customFormat="1" outlineLevel="2" x14ac:dyDescent="0.3">
      <c r="A175" s="180"/>
      <c r="B175" s="163" t="s">
        <v>972</v>
      </c>
      <c r="C175" s="260" t="s">
        <v>1934</v>
      </c>
      <c r="D175" s="184" t="s">
        <v>1766</v>
      </c>
      <c r="E175" s="265" t="s">
        <v>1495</v>
      </c>
      <c r="F175" s="265">
        <v>1</v>
      </c>
      <c r="G175" s="377">
        <v>0</v>
      </c>
      <c r="H175" s="377">
        <f t="shared" si="11"/>
        <v>0</v>
      </c>
    </row>
    <row r="176" spans="1:8" s="186" customFormat="1" outlineLevel="2" x14ac:dyDescent="0.3">
      <c r="A176" s="180"/>
      <c r="B176" s="163" t="s">
        <v>973</v>
      </c>
      <c r="C176" s="260" t="s">
        <v>1934</v>
      </c>
      <c r="D176" s="184" t="s">
        <v>1767</v>
      </c>
      <c r="E176" s="265" t="s">
        <v>1495</v>
      </c>
      <c r="F176" s="265">
        <v>1</v>
      </c>
      <c r="G176" s="377">
        <v>0</v>
      </c>
      <c r="H176" s="377">
        <f t="shared" si="11"/>
        <v>0</v>
      </c>
    </row>
    <row r="177" spans="1:8" s="186" customFormat="1" ht="15.6" outlineLevel="1" x14ac:dyDescent="0.3">
      <c r="A177" s="188"/>
      <c r="B177" s="255" t="s">
        <v>974</v>
      </c>
      <c r="C177" s="255"/>
      <c r="D177" s="172" t="s">
        <v>808</v>
      </c>
      <c r="E177" s="270" t="s">
        <v>1495</v>
      </c>
      <c r="F177" s="270">
        <v>1</v>
      </c>
      <c r="G177" s="378">
        <f>G178+G192+G203+G205</f>
        <v>0</v>
      </c>
      <c r="H177" s="379"/>
    </row>
    <row r="178" spans="1:8" s="186" customFormat="1" ht="15.6" outlineLevel="2" x14ac:dyDescent="0.3">
      <c r="A178" s="188"/>
      <c r="B178" s="255" t="s">
        <v>975</v>
      </c>
      <c r="C178" s="255"/>
      <c r="D178" s="172" t="s">
        <v>773</v>
      </c>
      <c r="E178" s="270" t="s">
        <v>1495</v>
      </c>
      <c r="F178" s="270">
        <f>SUM(F179:F191)</f>
        <v>13</v>
      </c>
      <c r="G178" s="378">
        <f>SUM(H179:H191)</f>
        <v>0</v>
      </c>
      <c r="H178" s="379"/>
    </row>
    <row r="179" spans="1:8" s="186" customFormat="1" outlineLevel="3" x14ac:dyDescent="0.3">
      <c r="A179" s="180"/>
      <c r="B179" s="163" t="s">
        <v>1804</v>
      </c>
      <c r="C179" s="260" t="s">
        <v>1934</v>
      </c>
      <c r="D179" s="184" t="s">
        <v>923</v>
      </c>
      <c r="E179" s="265" t="s">
        <v>1495</v>
      </c>
      <c r="F179" s="265">
        <v>1</v>
      </c>
      <c r="G179" s="377">
        <v>0</v>
      </c>
      <c r="H179" s="377">
        <f t="shared" ref="H179:H191" si="12">G179*F179</f>
        <v>0</v>
      </c>
    </row>
    <row r="180" spans="1:8" s="186" customFormat="1" outlineLevel="3" x14ac:dyDescent="0.3">
      <c r="A180" s="180"/>
      <c r="B180" s="163" t="s">
        <v>1805</v>
      </c>
      <c r="C180" s="260" t="s">
        <v>1934</v>
      </c>
      <c r="D180" s="184" t="s">
        <v>1768</v>
      </c>
      <c r="E180" s="265" t="s">
        <v>1495</v>
      </c>
      <c r="F180" s="265">
        <v>1</v>
      </c>
      <c r="G180" s="377">
        <v>0</v>
      </c>
      <c r="H180" s="377">
        <f t="shared" si="12"/>
        <v>0</v>
      </c>
    </row>
    <row r="181" spans="1:8" s="186" customFormat="1" outlineLevel="3" x14ac:dyDescent="0.3">
      <c r="A181" s="180"/>
      <c r="B181" s="163" t="s">
        <v>1806</v>
      </c>
      <c r="C181" s="260" t="s">
        <v>1934</v>
      </c>
      <c r="D181" s="184" t="s">
        <v>1769</v>
      </c>
      <c r="E181" s="265" t="s">
        <v>1495</v>
      </c>
      <c r="F181" s="265">
        <v>1</v>
      </c>
      <c r="G181" s="377">
        <v>0</v>
      </c>
      <c r="H181" s="377">
        <f t="shared" si="12"/>
        <v>0</v>
      </c>
    </row>
    <row r="182" spans="1:8" s="186" customFormat="1" outlineLevel="3" x14ac:dyDescent="0.3">
      <c r="A182" s="180"/>
      <c r="B182" s="163" t="s">
        <v>1807</v>
      </c>
      <c r="C182" s="260" t="s">
        <v>1934</v>
      </c>
      <c r="D182" s="184" t="s">
        <v>1770</v>
      </c>
      <c r="E182" s="265" t="s">
        <v>1495</v>
      </c>
      <c r="F182" s="265">
        <v>1</v>
      </c>
      <c r="G182" s="377">
        <v>0</v>
      </c>
      <c r="H182" s="377">
        <f t="shared" si="12"/>
        <v>0</v>
      </c>
    </row>
    <row r="183" spans="1:8" s="186" customFormat="1" outlineLevel="3" x14ac:dyDescent="0.3">
      <c r="A183" s="180"/>
      <c r="B183" s="163" t="s">
        <v>1808</v>
      </c>
      <c r="C183" s="260" t="s">
        <v>1934</v>
      </c>
      <c r="D183" s="184" t="s">
        <v>1771</v>
      </c>
      <c r="E183" s="265" t="s">
        <v>1495</v>
      </c>
      <c r="F183" s="265">
        <v>1</v>
      </c>
      <c r="G183" s="377">
        <v>0</v>
      </c>
      <c r="H183" s="377">
        <f t="shared" si="12"/>
        <v>0</v>
      </c>
    </row>
    <row r="184" spans="1:8" s="186" customFormat="1" outlineLevel="3" x14ac:dyDescent="0.3">
      <c r="A184" s="180"/>
      <c r="B184" s="163" t="s">
        <v>1809</v>
      </c>
      <c r="C184" s="260" t="s">
        <v>1934</v>
      </c>
      <c r="D184" s="184" t="s">
        <v>1772</v>
      </c>
      <c r="E184" s="265" t="s">
        <v>1495</v>
      </c>
      <c r="F184" s="265">
        <v>1</v>
      </c>
      <c r="G184" s="377">
        <v>0</v>
      </c>
      <c r="H184" s="377">
        <f t="shared" si="12"/>
        <v>0</v>
      </c>
    </row>
    <row r="185" spans="1:8" s="186" customFormat="1" outlineLevel="3" x14ac:dyDescent="0.3">
      <c r="A185" s="180"/>
      <c r="B185" s="163" t="s">
        <v>1810</v>
      </c>
      <c r="C185" s="260" t="s">
        <v>1934</v>
      </c>
      <c r="D185" s="184" t="s">
        <v>926</v>
      </c>
      <c r="E185" s="265" t="s">
        <v>1495</v>
      </c>
      <c r="F185" s="265">
        <v>1</v>
      </c>
      <c r="G185" s="377">
        <v>0</v>
      </c>
      <c r="H185" s="377">
        <f t="shared" si="12"/>
        <v>0</v>
      </c>
    </row>
    <row r="186" spans="1:8" s="186" customFormat="1" outlineLevel="3" x14ac:dyDescent="0.3">
      <c r="A186" s="180"/>
      <c r="B186" s="163" t="s">
        <v>1811</v>
      </c>
      <c r="C186" s="260" t="s">
        <v>1934</v>
      </c>
      <c r="D186" s="184" t="s">
        <v>1773</v>
      </c>
      <c r="E186" s="265" t="s">
        <v>1495</v>
      </c>
      <c r="F186" s="265">
        <v>1</v>
      </c>
      <c r="G186" s="377">
        <v>0</v>
      </c>
      <c r="H186" s="377">
        <f t="shared" si="12"/>
        <v>0</v>
      </c>
    </row>
    <row r="187" spans="1:8" s="186" customFormat="1" outlineLevel="3" x14ac:dyDescent="0.3">
      <c r="A187" s="180"/>
      <c r="B187" s="163" t="s">
        <v>1812</v>
      </c>
      <c r="C187" s="260" t="s">
        <v>1934</v>
      </c>
      <c r="D187" s="184" t="s">
        <v>804</v>
      </c>
      <c r="E187" s="265" t="s">
        <v>1495</v>
      </c>
      <c r="F187" s="265">
        <v>1</v>
      </c>
      <c r="G187" s="377">
        <v>0</v>
      </c>
      <c r="H187" s="377">
        <f t="shared" si="12"/>
        <v>0</v>
      </c>
    </row>
    <row r="188" spans="1:8" s="186" customFormat="1" outlineLevel="3" x14ac:dyDescent="0.3">
      <c r="A188" s="180"/>
      <c r="B188" s="163" t="s">
        <v>1813</v>
      </c>
      <c r="C188" s="260" t="s">
        <v>1934</v>
      </c>
      <c r="D188" s="184" t="s">
        <v>1774</v>
      </c>
      <c r="E188" s="265" t="s">
        <v>1495</v>
      </c>
      <c r="F188" s="265">
        <v>1</v>
      </c>
      <c r="G188" s="377">
        <v>0</v>
      </c>
      <c r="H188" s="377">
        <f t="shared" si="12"/>
        <v>0</v>
      </c>
    </row>
    <row r="189" spans="1:8" s="186" customFormat="1" outlineLevel="3" x14ac:dyDescent="0.3">
      <c r="A189" s="180"/>
      <c r="B189" s="163" t="s">
        <v>1814</v>
      </c>
      <c r="C189" s="260" t="s">
        <v>1934</v>
      </c>
      <c r="D189" s="184" t="s">
        <v>1775</v>
      </c>
      <c r="E189" s="265" t="s">
        <v>1495</v>
      </c>
      <c r="F189" s="265">
        <v>1</v>
      </c>
      <c r="G189" s="377">
        <v>0</v>
      </c>
      <c r="H189" s="377">
        <f t="shared" si="12"/>
        <v>0</v>
      </c>
    </row>
    <row r="190" spans="1:8" s="186" customFormat="1" outlineLevel="3" x14ac:dyDescent="0.3">
      <c r="A190" s="180"/>
      <c r="B190" s="163" t="s">
        <v>1815</v>
      </c>
      <c r="C190" s="260" t="s">
        <v>1934</v>
      </c>
      <c r="D190" s="184" t="s">
        <v>1776</v>
      </c>
      <c r="E190" s="265" t="s">
        <v>1495</v>
      </c>
      <c r="F190" s="265">
        <v>1</v>
      </c>
      <c r="G190" s="377">
        <v>0</v>
      </c>
      <c r="H190" s="377">
        <f t="shared" si="12"/>
        <v>0</v>
      </c>
    </row>
    <row r="191" spans="1:8" s="186" customFormat="1" outlineLevel="3" x14ac:dyDescent="0.3">
      <c r="A191" s="180"/>
      <c r="B191" s="163" t="s">
        <v>1816</v>
      </c>
      <c r="C191" s="260" t="s">
        <v>1934</v>
      </c>
      <c r="D191" s="184" t="s">
        <v>1777</v>
      </c>
      <c r="E191" s="265" t="s">
        <v>1495</v>
      </c>
      <c r="F191" s="265">
        <v>1</v>
      </c>
      <c r="G191" s="377">
        <v>0</v>
      </c>
      <c r="H191" s="377">
        <f t="shared" si="12"/>
        <v>0</v>
      </c>
    </row>
    <row r="192" spans="1:8" s="186" customFormat="1" ht="15.6" outlineLevel="2" x14ac:dyDescent="0.3">
      <c r="A192" s="188"/>
      <c r="B192" s="255" t="s">
        <v>1049</v>
      </c>
      <c r="C192" s="255"/>
      <c r="D192" s="172" t="s">
        <v>774</v>
      </c>
      <c r="E192" s="270" t="s">
        <v>1495</v>
      </c>
      <c r="F192" s="270">
        <f>SUM(F193:F202)</f>
        <v>10</v>
      </c>
      <c r="G192" s="378">
        <f>SUM(H193:H202)</f>
        <v>0</v>
      </c>
      <c r="H192" s="379"/>
    </row>
    <row r="193" spans="1:9" s="186" customFormat="1" outlineLevel="3" x14ac:dyDescent="0.3">
      <c r="A193" s="180"/>
      <c r="B193" s="163" t="s">
        <v>1817</v>
      </c>
      <c r="C193" s="260" t="s">
        <v>1934</v>
      </c>
      <c r="D193" s="184" t="s">
        <v>674</v>
      </c>
      <c r="E193" s="265" t="s">
        <v>1495</v>
      </c>
      <c r="F193" s="265">
        <v>1</v>
      </c>
      <c r="G193" s="377">
        <v>0</v>
      </c>
      <c r="H193" s="377">
        <f t="shared" ref="H193:H202" si="13">G193*F193</f>
        <v>0</v>
      </c>
      <c r="I193" s="242"/>
    </row>
    <row r="194" spans="1:9" s="186" customFormat="1" outlineLevel="3" x14ac:dyDescent="0.3">
      <c r="A194" s="180"/>
      <c r="B194" s="163" t="s">
        <v>1818</v>
      </c>
      <c r="C194" s="260" t="s">
        <v>1934</v>
      </c>
      <c r="D194" s="184" t="s">
        <v>1780</v>
      </c>
      <c r="E194" s="265" t="s">
        <v>1495</v>
      </c>
      <c r="F194" s="265">
        <v>1</v>
      </c>
      <c r="G194" s="377">
        <v>0</v>
      </c>
      <c r="H194" s="377">
        <f t="shared" si="13"/>
        <v>0</v>
      </c>
      <c r="I194" s="242"/>
    </row>
    <row r="195" spans="1:9" s="186" customFormat="1" outlineLevel="3" x14ac:dyDescent="0.3">
      <c r="A195" s="180"/>
      <c r="B195" s="163" t="s">
        <v>1819</v>
      </c>
      <c r="C195" s="260" t="s">
        <v>1934</v>
      </c>
      <c r="D195" s="184" t="s">
        <v>987</v>
      </c>
      <c r="E195" s="265" t="s">
        <v>1495</v>
      </c>
      <c r="F195" s="265">
        <v>1</v>
      </c>
      <c r="G195" s="377">
        <v>0</v>
      </c>
      <c r="H195" s="377">
        <f t="shared" si="13"/>
        <v>0</v>
      </c>
      <c r="I195" s="242"/>
    </row>
    <row r="196" spans="1:9" s="186" customFormat="1" outlineLevel="3" x14ac:dyDescent="0.3">
      <c r="A196" s="180"/>
      <c r="B196" s="163" t="s">
        <v>1820</v>
      </c>
      <c r="C196" s="260" t="s">
        <v>1934</v>
      </c>
      <c r="D196" s="184" t="s">
        <v>1781</v>
      </c>
      <c r="E196" s="265" t="s">
        <v>1495</v>
      </c>
      <c r="F196" s="265">
        <v>1</v>
      </c>
      <c r="G196" s="377">
        <v>0</v>
      </c>
      <c r="H196" s="377">
        <f t="shared" si="13"/>
        <v>0</v>
      </c>
      <c r="I196" s="242"/>
    </row>
    <row r="197" spans="1:9" s="186" customFormat="1" outlineLevel="3" x14ac:dyDescent="0.3">
      <c r="A197" s="180"/>
      <c r="B197" s="163" t="s">
        <v>1821</v>
      </c>
      <c r="C197" s="260" t="s">
        <v>1934</v>
      </c>
      <c r="D197" s="184" t="s">
        <v>1782</v>
      </c>
      <c r="E197" s="265" t="s">
        <v>1495</v>
      </c>
      <c r="F197" s="265">
        <v>1</v>
      </c>
      <c r="G197" s="377">
        <v>0</v>
      </c>
      <c r="H197" s="377">
        <f t="shared" si="13"/>
        <v>0</v>
      </c>
      <c r="I197" s="242"/>
    </row>
    <row r="198" spans="1:9" s="186" customFormat="1" outlineLevel="3" x14ac:dyDescent="0.3">
      <c r="A198" s="180"/>
      <c r="B198" s="163" t="s">
        <v>1822</v>
      </c>
      <c r="C198" s="260" t="s">
        <v>1934</v>
      </c>
      <c r="D198" s="184" t="s">
        <v>1763</v>
      </c>
      <c r="E198" s="265" t="s">
        <v>1495</v>
      </c>
      <c r="F198" s="265">
        <v>1</v>
      </c>
      <c r="G198" s="377">
        <v>0</v>
      </c>
      <c r="H198" s="377">
        <f t="shared" si="13"/>
        <v>0</v>
      </c>
      <c r="I198" s="242"/>
    </row>
    <row r="199" spans="1:9" s="186" customFormat="1" outlineLevel="3" x14ac:dyDescent="0.3">
      <c r="A199" s="180"/>
      <c r="B199" s="163" t="s">
        <v>1823</v>
      </c>
      <c r="C199" s="260" t="s">
        <v>1934</v>
      </c>
      <c r="D199" s="184" t="s">
        <v>1783</v>
      </c>
      <c r="E199" s="265" t="s">
        <v>1495</v>
      </c>
      <c r="F199" s="265">
        <v>1</v>
      </c>
      <c r="G199" s="377">
        <v>0</v>
      </c>
      <c r="H199" s="377">
        <f t="shared" si="13"/>
        <v>0</v>
      </c>
      <c r="I199" s="242"/>
    </row>
    <row r="200" spans="1:9" s="186" customFormat="1" outlineLevel="3" x14ac:dyDescent="0.3">
      <c r="A200" s="180"/>
      <c r="B200" s="163" t="s">
        <v>1824</v>
      </c>
      <c r="C200" s="260" t="s">
        <v>1934</v>
      </c>
      <c r="D200" s="184" t="s">
        <v>677</v>
      </c>
      <c r="E200" s="265" t="s">
        <v>1495</v>
      </c>
      <c r="F200" s="265">
        <v>1</v>
      </c>
      <c r="G200" s="377">
        <v>0</v>
      </c>
      <c r="H200" s="377">
        <f t="shared" si="13"/>
        <v>0</v>
      </c>
      <c r="I200" s="242"/>
    </row>
    <row r="201" spans="1:9" s="186" customFormat="1" outlineLevel="3" x14ac:dyDescent="0.3">
      <c r="A201" s="180"/>
      <c r="B201" s="163" t="s">
        <v>1825</v>
      </c>
      <c r="C201" s="260" t="s">
        <v>1934</v>
      </c>
      <c r="D201" s="184" t="s">
        <v>1784</v>
      </c>
      <c r="E201" s="265" t="s">
        <v>1495</v>
      </c>
      <c r="F201" s="265">
        <v>1</v>
      </c>
      <c r="G201" s="377">
        <v>0</v>
      </c>
      <c r="H201" s="377">
        <f t="shared" si="13"/>
        <v>0</v>
      </c>
      <c r="I201" s="242"/>
    </row>
    <row r="202" spans="1:9" s="186" customFormat="1" outlineLevel="3" x14ac:dyDescent="0.3">
      <c r="A202" s="180"/>
      <c r="B202" s="163" t="s">
        <v>1826</v>
      </c>
      <c r="C202" s="260" t="s">
        <v>1934</v>
      </c>
      <c r="D202" s="184" t="s">
        <v>1785</v>
      </c>
      <c r="E202" s="265" t="s">
        <v>1495</v>
      </c>
      <c r="F202" s="265">
        <v>1</v>
      </c>
      <c r="G202" s="377">
        <v>0</v>
      </c>
      <c r="H202" s="377">
        <f t="shared" si="13"/>
        <v>0</v>
      </c>
      <c r="I202" s="242"/>
    </row>
    <row r="203" spans="1:9" s="186" customFormat="1" ht="15.6" outlineLevel="2" x14ac:dyDescent="0.3">
      <c r="A203" s="188"/>
      <c r="B203" s="255" t="s">
        <v>1177</v>
      </c>
      <c r="C203" s="255"/>
      <c r="D203" s="172" t="s">
        <v>921</v>
      </c>
      <c r="E203" s="270" t="s">
        <v>1495</v>
      </c>
      <c r="F203" s="270">
        <v>1</v>
      </c>
      <c r="G203" s="378">
        <f>SUM(H204)</f>
        <v>0</v>
      </c>
      <c r="H203" s="379"/>
    </row>
    <row r="204" spans="1:9" s="186" customFormat="1" outlineLevel="3" x14ac:dyDescent="0.3">
      <c r="A204" s="180"/>
      <c r="B204" s="163" t="s">
        <v>1999</v>
      </c>
      <c r="C204" s="260" t="s">
        <v>1934</v>
      </c>
      <c r="D204" s="184" t="s">
        <v>1786</v>
      </c>
      <c r="E204" s="265" t="s">
        <v>1495</v>
      </c>
      <c r="F204" s="265">
        <v>1</v>
      </c>
      <c r="G204" s="377">
        <v>0</v>
      </c>
      <c r="H204" s="377">
        <f>G204*F204</f>
        <v>0</v>
      </c>
    </row>
    <row r="205" spans="1:9" s="186" customFormat="1" ht="15.6" outlineLevel="2" x14ac:dyDescent="0.3">
      <c r="A205" s="188"/>
      <c r="B205" s="255" t="s">
        <v>1827</v>
      </c>
      <c r="C205" s="255"/>
      <c r="D205" s="172" t="s">
        <v>921</v>
      </c>
      <c r="E205" s="270" t="s">
        <v>1495</v>
      </c>
      <c r="F205" s="270">
        <v>1</v>
      </c>
      <c r="G205" s="378">
        <f>SUM(H206)</f>
        <v>0</v>
      </c>
      <c r="H205" s="379"/>
    </row>
    <row r="206" spans="1:9" s="186" customFormat="1" outlineLevel="2" x14ac:dyDescent="0.3">
      <c r="A206" s="180"/>
      <c r="B206" s="163" t="s">
        <v>2000</v>
      </c>
      <c r="C206" s="260" t="s">
        <v>1934</v>
      </c>
      <c r="D206" s="184" t="s">
        <v>1787</v>
      </c>
      <c r="E206" s="265" t="s">
        <v>1495</v>
      </c>
      <c r="F206" s="265">
        <v>1</v>
      </c>
      <c r="G206" s="377">
        <v>0</v>
      </c>
      <c r="H206" s="377">
        <f>G206*F206</f>
        <v>0</v>
      </c>
    </row>
    <row r="207" spans="1:9" s="186" customFormat="1" ht="15.6" outlineLevel="1" x14ac:dyDescent="0.3">
      <c r="A207" s="188"/>
      <c r="B207" s="255" t="s">
        <v>976</v>
      </c>
      <c r="C207" s="255"/>
      <c r="D207" s="172" t="s">
        <v>1592</v>
      </c>
      <c r="E207" s="270" t="s">
        <v>1495</v>
      </c>
      <c r="F207" s="270">
        <v>1</v>
      </c>
      <c r="G207" s="378">
        <f>G208+G220+G229+G231</f>
        <v>0</v>
      </c>
      <c r="H207" s="379"/>
    </row>
    <row r="208" spans="1:9" s="186" customFormat="1" ht="15.6" outlineLevel="2" x14ac:dyDescent="0.3">
      <c r="A208" s="188"/>
      <c r="B208" s="255" t="s">
        <v>977</v>
      </c>
      <c r="C208" s="255"/>
      <c r="D208" s="172" t="s">
        <v>773</v>
      </c>
      <c r="E208" s="270" t="s">
        <v>1495</v>
      </c>
      <c r="F208" s="270">
        <f>SUM(F209:F219)</f>
        <v>11</v>
      </c>
      <c r="G208" s="378">
        <f>SUM(H209:H219)</f>
        <v>0</v>
      </c>
      <c r="H208" s="379"/>
    </row>
    <row r="209" spans="1:8" s="186" customFormat="1" outlineLevel="3" x14ac:dyDescent="0.3">
      <c r="A209" s="180"/>
      <c r="B209" s="163" t="s">
        <v>978</v>
      </c>
      <c r="C209" s="260" t="s">
        <v>1934</v>
      </c>
      <c r="D209" s="184" t="s">
        <v>923</v>
      </c>
      <c r="E209" s="265" t="s">
        <v>1495</v>
      </c>
      <c r="F209" s="265">
        <v>1</v>
      </c>
      <c r="G209" s="377">
        <v>0</v>
      </c>
      <c r="H209" s="377">
        <f>G209*F209</f>
        <v>0</v>
      </c>
    </row>
    <row r="210" spans="1:8" s="186" customFormat="1" outlineLevel="3" x14ac:dyDescent="0.3">
      <c r="A210" s="180"/>
      <c r="B210" s="163" t="s">
        <v>979</v>
      </c>
      <c r="C210" s="260" t="s">
        <v>1934</v>
      </c>
      <c r="D210" s="184" t="s">
        <v>924</v>
      </c>
      <c r="E210" s="265" t="s">
        <v>1495</v>
      </c>
      <c r="F210" s="265">
        <v>1</v>
      </c>
      <c r="G210" s="377">
        <v>0</v>
      </c>
      <c r="H210" s="377">
        <f>G210*F210</f>
        <v>0</v>
      </c>
    </row>
    <row r="211" spans="1:8" s="186" customFormat="1" outlineLevel="3" x14ac:dyDescent="0.3">
      <c r="A211" s="180"/>
      <c r="B211" s="163" t="s">
        <v>980</v>
      </c>
      <c r="C211" s="260" t="s">
        <v>1934</v>
      </c>
      <c r="D211" s="184" t="s">
        <v>1758</v>
      </c>
      <c r="E211" s="265" t="s">
        <v>1495</v>
      </c>
      <c r="F211" s="265">
        <v>1</v>
      </c>
      <c r="G211" s="377">
        <v>0</v>
      </c>
      <c r="H211" s="377">
        <f>G211*F211</f>
        <v>0</v>
      </c>
    </row>
    <row r="212" spans="1:8" s="186" customFormat="1" outlineLevel="3" x14ac:dyDescent="0.3">
      <c r="A212" s="180"/>
      <c r="B212" s="163" t="s">
        <v>981</v>
      </c>
      <c r="C212" s="260" t="s">
        <v>1934</v>
      </c>
      <c r="D212" s="184" t="s">
        <v>925</v>
      </c>
      <c r="E212" s="265" t="s">
        <v>1495</v>
      </c>
      <c r="F212" s="265">
        <v>1</v>
      </c>
      <c r="G212" s="377">
        <v>0</v>
      </c>
      <c r="H212" s="377">
        <f>G212*F212</f>
        <v>0</v>
      </c>
    </row>
    <row r="213" spans="1:8" s="186" customFormat="1" outlineLevel="3" x14ac:dyDescent="0.3">
      <c r="A213" s="180"/>
      <c r="B213" s="163" t="s">
        <v>982</v>
      </c>
      <c r="C213" s="260" t="s">
        <v>1934</v>
      </c>
      <c r="D213" s="184" t="s">
        <v>1759</v>
      </c>
      <c r="E213" s="265" t="s">
        <v>1495</v>
      </c>
      <c r="F213" s="265">
        <v>1</v>
      </c>
      <c r="G213" s="377">
        <v>0</v>
      </c>
      <c r="H213" s="377">
        <f>G213*F213</f>
        <v>0</v>
      </c>
    </row>
    <row r="214" spans="1:8" s="186" customFormat="1" outlineLevel="3" x14ac:dyDescent="0.3">
      <c r="A214" s="180"/>
      <c r="B214" s="163" t="s">
        <v>983</v>
      </c>
      <c r="C214" s="260" t="s">
        <v>1934</v>
      </c>
      <c r="D214" s="184" t="s">
        <v>926</v>
      </c>
      <c r="E214" s="265" t="s">
        <v>1495</v>
      </c>
      <c r="F214" s="265">
        <v>1</v>
      </c>
      <c r="G214" s="377">
        <v>0</v>
      </c>
      <c r="H214" s="377">
        <f>G214*F214</f>
        <v>0</v>
      </c>
    </row>
    <row r="215" spans="1:8" s="186" customFormat="1" outlineLevel="3" x14ac:dyDescent="0.3">
      <c r="A215" s="180"/>
      <c r="B215" s="163" t="s">
        <v>984</v>
      </c>
      <c r="C215" s="260" t="s">
        <v>1934</v>
      </c>
      <c r="D215" s="184" t="s">
        <v>927</v>
      </c>
      <c r="E215" s="265" t="s">
        <v>1495</v>
      </c>
      <c r="F215" s="265">
        <v>1</v>
      </c>
      <c r="G215" s="377">
        <v>0</v>
      </c>
      <c r="H215" s="377">
        <f>G215*F215</f>
        <v>0</v>
      </c>
    </row>
    <row r="216" spans="1:8" s="186" customFormat="1" outlineLevel="3" x14ac:dyDescent="0.3">
      <c r="A216" s="180"/>
      <c r="B216" s="163" t="s">
        <v>985</v>
      </c>
      <c r="C216" s="260" t="s">
        <v>1934</v>
      </c>
      <c r="D216" s="184" t="s">
        <v>928</v>
      </c>
      <c r="E216" s="265" t="s">
        <v>1495</v>
      </c>
      <c r="F216" s="265">
        <v>1</v>
      </c>
      <c r="G216" s="377">
        <v>0</v>
      </c>
      <c r="H216" s="377">
        <f>G216*F216</f>
        <v>0</v>
      </c>
    </row>
    <row r="217" spans="1:8" s="186" customFormat="1" outlineLevel="3" x14ac:dyDescent="0.3">
      <c r="A217" s="180"/>
      <c r="B217" s="163" t="s">
        <v>986</v>
      </c>
      <c r="C217" s="260" t="s">
        <v>1934</v>
      </c>
      <c r="D217" s="184" t="s">
        <v>1760</v>
      </c>
      <c r="E217" s="265" t="s">
        <v>1495</v>
      </c>
      <c r="F217" s="265">
        <v>1</v>
      </c>
      <c r="G217" s="377">
        <v>0</v>
      </c>
      <c r="H217" s="377">
        <f>G217*F217</f>
        <v>0</v>
      </c>
    </row>
    <row r="218" spans="1:8" s="186" customFormat="1" outlineLevel="3" x14ac:dyDescent="0.3">
      <c r="A218" s="180"/>
      <c r="B218" s="163" t="s">
        <v>1778</v>
      </c>
      <c r="C218" s="260" t="s">
        <v>1934</v>
      </c>
      <c r="D218" s="184" t="s">
        <v>929</v>
      </c>
      <c r="E218" s="265" t="s">
        <v>1495</v>
      </c>
      <c r="F218" s="265">
        <v>1</v>
      </c>
      <c r="G218" s="377">
        <v>0</v>
      </c>
      <c r="H218" s="377">
        <f>G218*F218</f>
        <v>0</v>
      </c>
    </row>
    <row r="219" spans="1:8" s="186" customFormat="1" outlineLevel="3" x14ac:dyDescent="0.3">
      <c r="A219" s="180"/>
      <c r="B219" s="163" t="s">
        <v>1779</v>
      </c>
      <c r="C219" s="260" t="s">
        <v>1934</v>
      </c>
      <c r="D219" s="184" t="s">
        <v>1761</v>
      </c>
      <c r="E219" s="265" t="s">
        <v>1495</v>
      </c>
      <c r="F219" s="265">
        <v>1</v>
      </c>
      <c r="G219" s="377">
        <v>0</v>
      </c>
      <c r="H219" s="377">
        <f>G219*F219</f>
        <v>0</v>
      </c>
    </row>
    <row r="220" spans="1:8" s="186" customFormat="1" ht="15.6" outlineLevel="2" x14ac:dyDescent="0.3">
      <c r="A220" s="188"/>
      <c r="B220" s="255" t="s">
        <v>988</v>
      </c>
      <c r="C220" s="255"/>
      <c r="D220" s="172" t="s">
        <v>774</v>
      </c>
      <c r="E220" s="270" t="s">
        <v>1495</v>
      </c>
      <c r="F220" s="270">
        <f>SUM(F221:F228)</f>
        <v>8</v>
      </c>
      <c r="G220" s="378">
        <f>SUM(H221:H228)</f>
        <v>0</v>
      </c>
      <c r="H220" s="379"/>
    </row>
    <row r="221" spans="1:8" s="186" customFormat="1" outlineLevel="3" x14ac:dyDescent="0.3">
      <c r="A221" s="180"/>
      <c r="B221" s="163" t="s">
        <v>989</v>
      </c>
      <c r="C221" s="260" t="s">
        <v>1934</v>
      </c>
      <c r="D221" s="184" t="s">
        <v>674</v>
      </c>
      <c r="E221" s="265" t="s">
        <v>1495</v>
      </c>
      <c r="F221" s="265">
        <v>1</v>
      </c>
      <c r="G221" s="377">
        <v>0</v>
      </c>
      <c r="H221" s="377">
        <f t="shared" ref="H221:H228" si="14">G221*F221</f>
        <v>0</v>
      </c>
    </row>
    <row r="222" spans="1:8" s="186" customFormat="1" outlineLevel="3" x14ac:dyDescent="0.3">
      <c r="A222" s="180"/>
      <c r="B222" s="163" t="s">
        <v>990</v>
      </c>
      <c r="C222" s="260" t="s">
        <v>1934</v>
      </c>
      <c r="D222" s="184" t="s">
        <v>675</v>
      </c>
      <c r="E222" s="265" t="s">
        <v>1495</v>
      </c>
      <c r="F222" s="265">
        <v>1</v>
      </c>
      <c r="G222" s="377">
        <v>0</v>
      </c>
      <c r="H222" s="377">
        <f t="shared" si="14"/>
        <v>0</v>
      </c>
    </row>
    <row r="223" spans="1:8" s="186" customFormat="1" outlineLevel="3" x14ac:dyDescent="0.3">
      <c r="A223" s="180"/>
      <c r="B223" s="163" t="s">
        <v>991</v>
      </c>
      <c r="C223" s="260" t="s">
        <v>1934</v>
      </c>
      <c r="D223" s="184" t="s">
        <v>676</v>
      </c>
      <c r="E223" s="265" t="s">
        <v>1495</v>
      </c>
      <c r="F223" s="265">
        <v>1</v>
      </c>
      <c r="G223" s="377">
        <v>0</v>
      </c>
      <c r="H223" s="377">
        <f t="shared" si="14"/>
        <v>0</v>
      </c>
    </row>
    <row r="224" spans="1:8" s="186" customFormat="1" outlineLevel="3" x14ac:dyDescent="0.3">
      <c r="A224" s="180"/>
      <c r="B224" s="163" t="s">
        <v>992</v>
      </c>
      <c r="C224" s="260" t="s">
        <v>1934</v>
      </c>
      <c r="D224" s="184" t="s">
        <v>1762</v>
      </c>
      <c r="E224" s="265" t="s">
        <v>1495</v>
      </c>
      <c r="F224" s="265">
        <v>1</v>
      </c>
      <c r="G224" s="377">
        <v>0</v>
      </c>
      <c r="H224" s="377">
        <f t="shared" si="14"/>
        <v>0</v>
      </c>
    </row>
    <row r="225" spans="1:8" s="186" customFormat="1" outlineLevel="3" x14ac:dyDescent="0.3">
      <c r="A225" s="180"/>
      <c r="B225" s="163" t="s">
        <v>993</v>
      </c>
      <c r="C225" s="260" t="s">
        <v>1934</v>
      </c>
      <c r="D225" s="184" t="s">
        <v>1763</v>
      </c>
      <c r="E225" s="265" t="s">
        <v>1495</v>
      </c>
      <c r="F225" s="265">
        <v>1</v>
      </c>
      <c r="G225" s="377">
        <v>0</v>
      </c>
      <c r="H225" s="377">
        <f t="shared" si="14"/>
        <v>0</v>
      </c>
    </row>
    <row r="226" spans="1:8" s="186" customFormat="1" outlineLevel="3" x14ac:dyDescent="0.3">
      <c r="A226" s="180"/>
      <c r="B226" s="163" t="s">
        <v>994</v>
      </c>
      <c r="C226" s="260" t="s">
        <v>1934</v>
      </c>
      <c r="D226" s="184" t="s">
        <v>1764</v>
      </c>
      <c r="E226" s="265" t="s">
        <v>1495</v>
      </c>
      <c r="F226" s="265">
        <v>1</v>
      </c>
      <c r="G226" s="377">
        <v>0</v>
      </c>
      <c r="H226" s="377">
        <f t="shared" si="14"/>
        <v>0</v>
      </c>
    </row>
    <row r="227" spans="1:8" s="186" customFormat="1" outlineLevel="3" x14ac:dyDescent="0.3">
      <c r="A227" s="180"/>
      <c r="B227" s="163" t="s">
        <v>995</v>
      </c>
      <c r="C227" s="260" t="s">
        <v>1934</v>
      </c>
      <c r="D227" s="184" t="s">
        <v>1765</v>
      </c>
      <c r="E227" s="265" t="s">
        <v>1495</v>
      </c>
      <c r="F227" s="265">
        <v>1</v>
      </c>
      <c r="G227" s="377">
        <v>0</v>
      </c>
      <c r="H227" s="377">
        <f t="shared" si="14"/>
        <v>0</v>
      </c>
    </row>
    <row r="228" spans="1:8" s="186" customFormat="1" outlineLevel="3" x14ac:dyDescent="0.3">
      <c r="A228" s="180"/>
      <c r="B228" s="163" t="s">
        <v>996</v>
      </c>
      <c r="C228" s="260" t="s">
        <v>1934</v>
      </c>
      <c r="D228" s="184" t="s">
        <v>1766</v>
      </c>
      <c r="E228" s="265" t="s">
        <v>1495</v>
      </c>
      <c r="F228" s="265">
        <v>1</v>
      </c>
      <c r="G228" s="377">
        <v>0</v>
      </c>
      <c r="H228" s="377">
        <f t="shared" si="14"/>
        <v>0</v>
      </c>
    </row>
    <row r="229" spans="1:8" s="186" customFormat="1" ht="15.6" outlineLevel="2" x14ac:dyDescent="0.3">
      <c r="A229" s="188"/>
      <c r="B229" s="255" t="s">
        <v>999</v>
      </c>
      <c r="C229" s="255"/>
      <c r="D229" s="172" t="s">
        <v>921</v>
      </c>
      <c r="E229" s="270" t="s">
        <v>1495</v>
      </c>
      <c r="F229" s="270">
        <v>1</v>
      </c>
      <c r="G229" s="378">
        <f>SUM(H230)</f>
        <v>0</v>
      </c>
      <c r="H229" s="379"/>
    </row>
    <row r="230" spans="1:8" s="186" customFormat="1" outlineLevel="3" x14ac:dyDescent="0.3">
      <c r="A230" s="180"/>
      <c r="B230" s="163" t="s">
        <v>1000</v>
      </c>
      <c r="C230" s="260" t="s">
        <v>1934</v>
      </c>
      <c r="D230" s="184" t="s">
        <v>1786</v>
      </c>
      <c r="E230" s="265" t="s">
        <v>1495</v>
      </c>
      <c r="F230" s="265">
        <v>1</v>
      </c>
      <c r="G230" s="377">
        <v>0</v>
      </c>
      <c r="H230" s="377">
        <f>G230*F230</f>
        <v>0</v>
      </c>
    </row>
    <row r="231" spans="1:8" s="186" customFormat="1" ht="15.6" outlineLevel="2" x14ac:dyDescent="0.3">
      <c r="A231" s="188"/>
      <c r="B231" s="255" t="s">
        <v>1001</v>
      </c>
      <c r="C231" s="255"/>
      <c r="D231" s="172" t="s">
        <v>921</v>
      </c>
      <c r="E231" s="270" t="s">
        <v>1495</v>
      </c>
      <c r="F231" s="270">
        <v>1</v>
      </c>
      <c r="G231" s="378">
        <f>SUM(H232)</f>
        <v>0</v>
      </c>
      <c r="H231" s="379"/>
    </row>
    <row r="232" spans="1:8" s="186" customFormat="1" outlineLevel="2" x14ac:dyDescent="0.3">
      <c r="A232" s="180"/>
      <c r="B232" s="163" t="s">
        <v>1002</v>
      </c>
      <c r="C232" s="260" t="s">
        <v>1934</v>
      </c>
      <c r="D232" s="184" t="s">
        <v>1787</v>
      </c>
      <c r="E232" s="265" t="s">
        <v>1495</v>
      </c>
      <c r="F232" s="265">
        <v>1</v>
      </c>
      <c r="G232" s="377">
        <v>0</v>
      </c>
      <c r="H232" s="377">
        <f>G232*F232</f>
        <v>0</v>
      </c>
    </row>
    <row r="233" spans="1:8" s="186" customFormat="1" ht="15.6" outlineLevel="1" x14ac:dyDescent="0.3">
      <c r="A233" s="172"/>
      <c r="B233" s="255" t="s">
        <v>1003</v>
      </c>
      <c r="C233" s="255"/>
      <c r="D233" s="172" t="s">
        <v>1936</v>
      </c>
      <c r="E233" s="270" t="s">
        <v>1495</v>
      </c>
      <c r="F233" s="270">
        <v>1</v>
      </c>
      <c r="G233" s="378">
        <f>G234+G237</f>
        <v>0</v>
      </c>
      <c r="H233" s="379"/>
    </row>
    <row r="234" spans="1:8" s="186" customFormat="1" ht="15.6" outlineLevel="2" x14ac:dyDescent="0.3">
      <c r="A234" s="188"/>
      <c r="B234" s="255" t="s">
        <v>1004</v>
      </c>
      <c r="C234" s="255" t="s">
        <v>1934</v>
      </c>
      <c r="D234" s="172" t="s">
        <v>773</v>
      </c>
      <c r="E234" s="270" t="s">
        <v>1495</v>
      </c>
      <c r="F234" s="270">
        <v>1</v>
      </c>
      <c r="G234" s="378">
        <f>SUM(H235:H236)</f>
        <v>0</v>
      </c>
      <c r="H234" s="379"/>
    </row>
    <row r="235" spans="1:8" s="186" customFormat="1" outlineLevel="3" x14ac:dyDescent="0.3">
      <c r="A235" s="180"/>
      <c r="B235" s="191" t="s">
        <v>1005</v>
      </c>
      <c r="C235" s="261"/>
      <c r="D235" s="184" t="s">
        <v>1788</v>
      </c>
      <c r="E235" s="175" t="s">
        <v>1517</v>
      </c>
      <c r="F235" s="175">
        <v>1</v>
      </c>
      <c r="G235" s="377">
        <v>0</v>
      </c>
      <c r="H235" s="377">
        <f t="shared" ref="H235:H236" si="15">G235*F235</f>
        <v>0</v>
      </c>
    </row>
    <row r="236" spans="1:8" s="186" customFormat="1" outlineLevel="3" x14ac:dyDescent="0.3">
      <c r="A236" s="180"/>
      <c r="B236" s="191" t="s">
        <v>1006</v>
      </c>
      <c r="C236" s="261"/>
      <c r="D236" s="184" t="s">
        <v>1789</v>
      </c>
      <c r="E236" s="175" t="s">
        <v>1517</v>
      </c>
      <c r="F236" s="175">
        <v>1</v>
      </c>
      <c r="G236" s="377">
        <v>0</v>
      </c>
      <c r="H236" s="377">
        <f t="shared" si="15"/>
        <v>0</v>
      </c>
    </row>
    <row r="237" spans="1:8" s="186" customFormat="1" ht="15.6" outlineLevel="2" x14ac:dyDescent="0.3">
      <c r="A237" s="188"/>
      <c r="B237" s="255" t="s">
        <v>1016</v>
      </c>
      <c r="C237" s="255" t="s">
        <v>1934</v>
      </c>
      <c r="D237" s="172" t="s">
        <v>774</v>
      </c>
      <c r="E237" s="270" t="s">
        <v>1495</v>
      </c>
      <c r="F237" s="270">
        <v>1</v>
      </c>
      <c r="G237" s="378">
        <f>SUM(H238:H240)</f>
        <v>0</v>
      </c>
      <c r="H237" s="379"/>
    </row>
    <row r="238" spans="1:8" s="186" customFormat="1" outlineLevel="2" x14ac:dyDescent="0.3">
      <c r="A238" s="180"/>
      <c r="B238" s="191" t="s">
        <v>1017</v>
      </c>
      <c r="C238" s="261"/>
      <c r="D238" s="184" t="s">
        <v>1790</v>
      </c>
      <c r="E238" s="175" t="s">
        <v>1517</v>
      </c>
      <c r="F238" s="175">
        <v>1</v>
      </c>
      <c r="G238" s="377">
        <v>0</v>
      </c>
      <c r="H238" s="377">
        <f t="shared" ref="H238:H240" si="16">G238*F238</f>
        <v>0</v>
      </c>
    </row>
    <row r="239" spans="1:8" s="186" customFormat="1" outlineLevel="2" x14ac:dyDescent="0.3">
      <c r="A239" s="180"/>
      <c r="B239" s="191" t="s">
        <v>1018</v>
      </c>
      <c r="C239" s="261"/>
      <c r="D239" s="184" t="s">
        <v>1791</v>
      </c>
      <c r="E239" s="175" t="s">
        <v>1517</v>
      </c>
      <c r="F239" s="175">
        <v>1</v>
      </c>
      <c r="G239" s="377">
        <v>0</v>
      </c>
      <c r="H239" s="377">
        <f t="shared" si="16"/>
        <v>0</v>
      </c>
    </row>
    <row r="240" spans="1:8" s="186" customFormat="1" ht="27.6" outlineLevel="2" x14ac:dyDescent="0.3">
      <c r="A240" s="180"/>
      <c r="B240" s="191" t="s">
        <v>1019</v>
      </c>
      <c r="C240" s="261"/>
      <c r="D240" s="184" t="s">
        <v>1792</v>
      </c>
      <c r="E240" s="175" t="s">
        <v>1517</v>
      </c>
      <c r="F240" s="175">
        <v>1</v>
      </c>
      <c r="G240" s="377">
        <v>0</v>
      </c>
      <c r="H240" s="377">
        <f t="shared" si="16"/>
        <v>0</v>
      </c>
    </row>
    <row r="241" spans="1:8" s="221" customFormat="1" ht="15.6" outlineLevel="1" x14ac:dyDescent="0.3">
      <c r="A241" s="172"/>
      <c r="B241" s="255" t="s">
        <v>1025</v>
      </c>
      <c r="C241" s="255"/>
      <c r="D241" s="172" t="s">
        <v>891</v>
      </c>
      <c r="E241" s="270" t="s">
        <v>1495</v>
      </c>
      <c r="F241" s="270">
        <v>1</v>
      </c>
      <c r="G241" s="378">
        <f>G242+G248</f>
        <v>0</v>
      </c>
      <c r="H241" s="379"/>
    </row>
    <row r="242" spans="1:8" s="221" customFormat="1" ht="15.6" outlineLevel="1" x14ac:dyDescent="0.3">
      <c r="A242" s="188"/>
      <c r="B242" s="255" t="s">
        <v>1026</v>
      </c>
      <c r="C242" s="255" t="s">
        <v>1934</v>
      </c>
      <c r="D242" s="172" t="s">
        <v>773</v>
      </c>
      <c r="E242" s="270" t="s">
        <v>1495</v>
      </c>
      <c r="F242" s="270">
        <v>1</v>
      </c>
      <c r="G242" s="378">
        <f>SUM(H243:H247)</f>
        <v>0</v>
      </c>
      <c r="H242" s="379"/>
    </row>
    <row r="243" spans="1:8" s="221" customFormat="1" outlineLevel="2" x14ac:dyDescent="0.3">
      <c r="A243" s="180"/>
      <c r="B243" s="191" t="s">
        <v>1027</v>
      </c>
      <c r="C243" s="261"/>
      <c r="D243" s="184" t="s">
        <v>1793</v>
      </c>
      <c r="E243" s="175" t="s">
        <v>1517</v>
      </c>
      <c r="F243" s="175">
        <v>1</v>
      </c>
      <c r="G243" s="377">
        <v>0</v>
      </c>
      <c r="H243" s="377">
        <f t="shared" ref="H243:H247" si="17">G243*F243</f>
        <v>0</v>
      </c>
    </row>
    <row r="244" spans="1:8" s="221" customFormat="1" outlineLevel="2" x14ac:dyDescent="0.3">
      <c r="A244" s="180"/>
      <c r="B244" s="191" t="s">
        <v>1028</v>
      </c>
      <c r="C244" s="261"/>
      <c r="D244" s="184" t="s">
        <v>1794</v>
      </c>
      <c r="E244" s="175" t="s">
        <v>1517</v>
      </c>
      <c r="F244" s="175">
        <v>1</v>
      </c>
      <c r="G244" s="377">
        <v>0</v>
      </c>
      <c r="H244" s="377">
        <f t="shared" si="17"/>
        <v>0</v>
      </c>
    </row>
    <row r="245" spans="1:8" s="225" customFormat="1" outlineLevel="2" x14ac:dyDescent="0.25">
      <c r="A245" s="180"/>
      <c r="B245" s="191" t="s">
        <v>1828</v>
      </c>
      <c r="C245" s="261"/>
      <c r="D245" s="184" t="s">
        <v>1795</v>
      </c>
      <c r="E245" s="175" t="s">
        <v>1517</v>
      </c>
      <c r="F245" s="175">
        <v>1</v>
      </c>
      <c r="G245" s="377">
        <v>0</v>
      </c>
      <c r="H245" s="377">
        <f t="shared" si="17"/>
        <v>0</v>
      </c>
    </row>
    <row r="246" spans="1:8" s="225" customFormat="1" outlineLevel="2" x14ac:dyDescent="0.25">
      <c r="A246" s="180"/>
      <c r="B246" s="191" t="s">
        <v>1830</v>
      </c>
      <c r="C246" s="261"/>
      <c r="D246" s="184" t="s">
        <v>1796</v>
      </c>
      <c r="E246" s="175" t="s">
        <v>1517</v>
      </c>
      <c r="F246" s="175">
        <v>1</v>
      </c>
      <c r="G246" s="377">
        <v>0</v>
      </c>
      <c r="H246" s="377">
        <f t="shared" si="17"/>
        <v>0</v>
      </c>
    </row>
    <row r="247" spans="1:8" s="225" customFormat="1" outlineLevel="2" x14ac:dyDescent="0.25">
      <c r="A247" s="180"/>
      <c r="B247" s="191" t="s">
        <v>1829</v>
      </c>
      <c r="C247" s="261"/>
      <c r="D247" s="184" t="s">
        <v>1797</v>
      </c>
      <c r="E247" s="175" t="s">
        <v>1517</v>
      </c>
      <c r="F247" s="175">
        <v>1</v>
      </c>
      <c r="G247" s="377">
        <v>0</v>
      </c>
      <c r="H247" s="377">
        <f t="shared" si="17"/>
        <v>0</v>
      </c>
    </row>
    <row r="248" spans="1:8" s="225" customFormat="1" ht="15.6" outlineLevel="1" x14ac:dyDescent="0.25">
      <c r="A248" s="188"/>
      <c r="B248" s="255" t="s">
        <v>1029</v>
      </c>
      <c r="C248" s="255" t="s">
        <v>1934</v>
      </c>
      <c r="D248" s="172" t="s">
        <v>774</v>
      </c>
      <c r="E248" s="270" t="s">
        <v>1495</v>
      </c>
      <c r="F248" s="270">
        <v>1</v>
      </c>
      <c r="G248" s="378">
        <f>SUM(H249:H254)</f>
        <v>0</v>
      </c>
      <c r="H248" s="379"/>
    </row>
    <row r="249" spans="1:8" s="225" customFormat="1" outlineLevel="1" x14ac:dyDescent="0.25">
      <c r="A249" s="180"/>
      <c r="B249" s="191" t="s">
        <v>1030</v>
      </c>
      <c r="C249" s="261"/>
      <c r="D249" s="184" t="s">
        <v>1798</v>
      </c>
      <c r="E249" s="175" t="s">
        <v>1517</v>
      </c>
      <c r="F249" s="175">
        <v>1</v>
      </c>
      <c r="G249" s="377">
        <v>0</v>
      </c>
      <c r="H249" s="377">
        <f t="shared" ref="H249:H254" si="18">G249*F249</f>
        <v>0</v>
      </c>
    </row>
    <row r="250" spans="1:8" s="225" customFormat="1" outlineLevel="1" x14ac:dyDescent="0.25">
      <c r="A250" s="180"/>
      <c r="B250" s="191" t="s">
        <v>1076</v>
      </c>
      <c r="C250" s="261"/>
      <c r="D250" s="184" t="s">
        <v>1799</v>
      </c>
      <c r="E250" s="175" t="s">
        <v>1517</v>
      </c>
      <c r="F250" s="175">
        <v>1</v>
      </c>
      <c r="G250" s="377">
        <v>0</v>
      </c>
      <c r="H250" s="377">
        <f t="shared" si="18"/>
        <v>0</v>
      </c>
    </row>
    <row r="251" spans="1:8" s="225" customFormat="1" outlineLevel="1" x14ac:dyDescent="0.25">
      <c r="A251" s="180"/>
      <c r="B251" s="191" t="s">
        <v>1075</v>
      </c>
      <c r="C251" s="261"/>
      <c r="D251" s="184" t="s">
        <v>1800</v>
      </c>
      <c r="E251" s="175" t="s">
        <v>1517</v>
      </c>
      <c r="F251" s="175">
        <v>1</v>
      </c>
      <c r="G251" s="377">
        <v>0</v>
      </c>
      <c r="H251" s="377">
        <f t="shared" si="18"/>
        <v>0</v>
      </c>
    </row>
    <row r="252" spans="1:8" s="225" customFormat="1" outlineLevel="1" x14ac:dyDescent="0.25">
      <c r="A252" s="180"/>
      <c r="B252" s="191" t="s">
        <v>1831</v>
      </c>
      <c r="C252" s="261"/>
      <c r="D252" s="184" t="s">
        <v>1801</v>
      </c>
      <c r="E252" s="175" t="s">
        <v>1517</v>
      </c>
      <c r="F252" s="175">
        <v>1</v>
      </c>
      <c r="G252" s="377">
        <v>0</v>
      </c>
      <c r="H252" s="377">
        <f t="shared" si="18"/>
        <v>0</v>
      </c>
    </row>
    <row r="253" spans="1:8" s="225" customFormat="1" outlineLevel="1" x14ac:dyDescent="0.25">
      <c r="A253" s="180"/>
      <c r="B253" s="191" t="s">
        <v>1832</v>
      </c>
      <c r="C253" s="261"/>
      <c r="D253" s="184" t="s">
        <v>1802</v>
      </c>
      <c r="E253" s="175" t="s">
        <v>1517</v>
      </c>
      <c r="F253" s="175">
        <v>1</v>
      </c>
      <c r="G253" s="377">
        <v>0</v>
      </c>
      <c r="H253" s="377">
        <f t="shared" si="18"/>
        <v>0</v>
      </c>
    </row>
    <row r="254" spans="1:8" s="225" customFormat="1" outlineLevel="1" x14ac:dyDescent="0.25">
      <c r="A254" s="180"/>
      <c r="B254" s="191" t="s">
        <v>1833</v>
      </c>
      <c r="C254" s="261"/>
      <c r="D254" s="184" t="s">
        <v>1803</v>
      </c>
      <c r="E254" s="175" t="s">
        <v>1517</v>
      </c>
      <c r="F254" s="175">
        <v>1</v>
      </c>
      <c r="G254" s="377">
        <v>0</v>
      </c>
      <c r="H254" s="377">
        <f t="shared" si="18"/>
        <v>0</v>
      </c>
    </row>
    <row r="255" spans="1:8" ht="21.6" customHeight="1" x14ac:dyDescent="0.25">
      <c r="A255" s="187" t="s">
        <v>1052</v>
      </c>
      <c r="B255" s="267"/>
      <c r="C255" s="272" t="s">
        <v>1934</v>
      </c>
      <c r="D255" s="267" t="s">
        <v>2003</v>
      </c>
      <c r="E255" s="268"/>
      <c r="F255" s="269"/>
      <c r="G255" s="394">
        <f>G256+G263+G265+G268+G270+G272+G274+G276+G278+G280+G282+G284</f>
        <v>0</v>
      </c>
      <c r="H255" s="395"/>
    </row>
    <row r="256" spans="1:8" ht="15.6" outlineLevel="1" x14ac:dyDescent="0.25">
      <c r="A256" s="171"/>
      <c r="B256" s="255" t="s">
        <v>1053</v>
      </c>
      <c r="C256" s="262"/>
      <c r="D256" s="192" t="s">
        <v>1719</v>
      </c>
      <c r="E256" s="270" t="s">
        <v>1495</v>
      </c>
      <c r="F256" s="382">
        <v>1</v>
      </c>
      <c r="G256" s="378">
        <f>SUM(H257)</f>
        <v>0</v>
      </c>
      <c r="H256" s="379"/>
    </row>
    <row r="257" spans="1:11" s="197" customFormat="1" outlineLevel="2" x14ac:dyDescent="0.25">
      <c r="A257" s="180"/>
      <c r="B257" s="336" t="s">
        <v>1054</v>
      </c>
      <c r="C257" s="336"/>
      <c r="D257" s="181" t="s">
        <v>1338</v>
      </c>
      <c r="E257" s="336" t="s">
        <v>1517</v>
      </c>
      <c r="F257" s="383">
        <v>1</v>
      </c>
      <c r="G257" s="380">
        <v>0</v>
      </c>
      <c r="H257" s="380">
        <f t="shared" ref="H257" si="19">G257*F257</f>
        <v>0</v>
      </c>
    </row>
    <row r="258" spans="1:11" outlineLevel="2" x14ac:dyDescent="0.25">
      <c r="A258" s="180"/>
      <c r="B258" s="337"/>
      <c r="C258" s="337"/>
      <c r="D258" s="181" t="s">
        <v>1339</v>
      </c>
      <c r="E258" s="337"/>
      <c r="F258" s="384"/>
      <c r="G258" s="385"/>
      <c r="H258" s="385"/>
    </row>
    <row r="259" spans="1:11" s="197" customFormat="1" outlineLevel="2" x14ac:dyDescent="0.25">
      <c r="A259" s="180"/>
      <c r="B259" s="337"/>
      <c r="C259" s="337"/>
      <c r="D259" s="181" t="s">
        <v>558</v>
      </c>
      <c r="E259" s="337"/>
      <c r="F259" s="384"/>
      <c r="G259" s="385"/>
      <c r="H259" s="385"/>
    </row>
    <row r="260" spans="1:11" s="197" customFormat="1" outlineLevel="2" x14ac:dyDescent="0.25">
      <c r="A260" s="180"/>
      <c r="B260" s="337"/>
      <c r="C260" s="337"/>
      <c r="D260" s="181" t="s">
        <v>1340</v>
      </c>
      <c r="E260" s="337"/>
      <c r="F260" s="384"/>
      <c r="G260" s="385"/>
      <c r="H260" s="385"/>
    </row>
    <row r="261" spans="1:11" outlineLevel="2" x14ac:dyDescent="0.25">
      <c r="A261" s="180"/>
      <c r="B261" s="337"/>
      <c r="C261" s="337"/>
      <c r="D261" s="181" t="s">
        <v>1714</v>
      </c>
      <c r="E261" s="337"/>
      <c r="F261" s="384"/>
      <c r="G261" s="385"/>
      <c r="H261" s="385"/>
    </row>
    <row r="262" spans="1:11" outlineLevel="2" x14ac:dyDescent="0.25">
      <c r="A262" s="180"/>
      <c r="B262" s="338"/>
      <c r="C262" s="338"/>
      <c r="D262" s="181" t="s">
        <v>885</v>
      </c>
      <c r="E262" s="338"/>
      <c r="F262" s="386"/>
      <c r="G262" s="381"/>
      <c r="H262" s="381"/>
    </row>
    <row r="263" spans="1:11" s="240" customFormat="1" ht="15.6" outlineLevel="1" x14ac:dyDescent="0.25">
      <c r="A263" s="171"/>
      <c r="B263" s="255" t="s">
        <v>1055</v>
      </c>
      <c r="C263" s="262"/>
      <c r="D263" s="192" t="s">
        <v>1720</v>
      </c>
      <c r="E263" s="270" t="s">
        <v>1495</v>
      </c>
      <c r="F263" s="270">
        <v>1</v>
      </c>
      <c r="G263" s="378">
        <f>SUM(H264)</f>
        <v>0</v>
      </c>
      <c r="H263" s="379"/>
      <c r="I263" s="159"/>
      <c r="J263" s="159"/>
      <c r="K263" s="159"/>
    </row>
    <row r="264" spans="1:11" s="240" customFormat="1" outlineLevel="2" x14ac:dyDescent="0.25">
      <c r="A264" s="180"/>
      <c r="B264" s="180" t="s">
        <v>1056</v>
      </c>
      <c r="C264" s="180"/>
      <c r="D264" s="181" t="s">
        <v>1496</v>
      </c>
      <c r="E264" s="175" t="s">
        <v>1517</v>
      </c>
      <c r="F264" s="175">
        <v>1</v>
      </c>
      <c r="G264" s="377">
        <v>0</v>
      </c>
      <c r="H264" s="377">
        <f>G264*F264</f>
        <v>0</v>
      </c>
      <c r="I264" s="159"/>
      <c r="J264" s="159"/>
      <c r="K264" s="159"/>
    </row>
    <row r="265" spans="1:11" s="240" customFormat="1" ht="15.6" outlineLevel="1" x14ac:dyDescent="0.25">
      <c r="A265" s="171"/>
      <c r="B265" s="255" t="s">
        <v>1057</v>
      </c>
      <c r="C265" s="262"/>
      <c r="D265" s="192" t="s">
        <v>648</v>
      </c>
      <c r="E265" s="270" t="s">
        <v>1495</v>
      </c>
      <c r="F265" s="270">
        <v>1</v>
      </c>
      <c r="G265" s="378">
        <f>SUM(H266:H267)</f>
        <v>0</v>
      </c>
      <c r="H265" s="379"/>
      <c r="I265" s="159"/>
      <c r="J265" s="159"/>
      <c r="K265" s="159"/>
    </row>
    <row r="266" spans="1:11" s="240" customFormat="1" outlineLevel="2" x14ac:dyDescent="0.25">
      <c r="A266" s="264"/>
      <c r="B266" s="275" t="s">
        <v>1058</v>
      </c>
      <c r="C266" s="263"/>
      <c r="D266" s="164" t="s">
        <v>1350</v>
      </c>
      <c r="E266" s="175" t="s">
        <v>1517</v>
      </c>
      <c r="F266" s="175">
        <v>1</v>
      </c>
      <c r="G266" s="377">
        <v>0</v>
      </c>
      <c r="H266" s="377">
        <f t="shared" ref="H266:H267" si="20">G266*F266</f>
        <v>0</v>
      </c>
      <c r="I266" s="159"/>
      <c r="J266" s="159"/>
      <c r="K266" s="159"/>
    </row>
    <row r="267" spans="1:11" s="240" customFormat="1" ht="27.6" outlineLevel="2" x14ac:dyDescent="0.25">
      <c r="A267" s="264"/>
      <c r="B267" s="275" t="s">
        <v>1834</v>
      </c>
      <c r="C267" s="263"/>
      <c r="D267" s="164" t="s">
        <v>646</v>
      </c>
      <c r="E267" s="175" t="s">
        <v>1517</v>
      </c>
      <c r="F267" s="175">
        <v>1</v>
      </c>
      <c r="G267" s="377">
        <v>0</v>
      </c>
      <c r="H267" s="377">
        <f t="shared" si="20"/>
        <v>0</v>
      </c>
      <c r="I267" s="159"/>
      <c r="J267" s="159"/>
      <c r="K267" s="159"/>
    </row>
    <row r="268" spans="1:11" ht="27.6" outlineLevel="1" x14ac:dyDescent="0.25">
      <c r="A268" s="171"/>
      <c r="B268" s="255" t="s">
        <v>1059</v>
      </c>
      <c r="C268" s="262"/>
      <c r="D268" s="192" t="s">
        <v>1943</v>
      </c>
      <c r="E268" s="270" t="s">
        <v>1495</v>
      </c>
      <c r="F268" s="270">
        <v>1</v>
      </c>
      <c r="G268" s="378">
        <f>SUM(H269)</f>
        <v>0</v>
      </c>
      <c r="H268" s="379"/>
    </row>
    <row r="269" spans="1:11" ht="27.6" outlineLevel="2" x14ac:dyDescent="0.25">
      <c r="A269" s="198"/>
      <c r="B269" s="275" t="s">
        <v>1060</v>
      </c>
      <c r="C269" s="263"/>
      <c r="D269" s="164" t="s">
        <v>1944</v>
      </c>
      <c r="E269" s="175" t="s">
        <v>1517</v>
      </c>
      <c r="F269" s="175">
        <v>1</v>
      </c>
      <c r="G269" s="377">
        <v>0</v>
      </c>
      <c r="H269" s="377">
        <f>G269*F269</f>
        <v>0</v>
      </c>
    </row>
    <row r="270" spans="1:11" ht="15.6" outlineLevel="1" x14ac:dyDescent="0.25">
      <c r="A270" s="193"/>
      <c r="B270" s="255" t="s">
        <v>1061</v>
      </c>
      <c r="C270" s="262"/>
      <c r="D270" s="192" t="s">
        <v>650</v>
      </c>
      <c r="E270" s="270" t="s">
        <v>1495</v>
      </c>
      <c r="F270" s="270">
        <v>1</v>
      </c>
      <c r="G270" s="378">
        <f>SUM(H271)</f>
        <v>0</v>
      </c>
      <c r="H270" s="379"/>
    </row>
    <row r="271" spans="1:11" outlineLevel="2" x14ac:dyDescent="0.25">
      <c r="A271" s="180"/>
      <c r="B271" s="275" t="s">
        <v>1077</v>
      </c>
      <c r="C271" s="275"/>
      <c r="D271" s="167" t="s">
        <v>1945</v>
      </c>
      <c r="E271" s="175" t="s">
        <v>1517</v>
      </c>
      <c r="F271" s="175">
        <v>1</v>
      </c>
      <c r="G271" s="377">
        <v>0</v>
      </c>
      <c r="H271" s="377">
        <f>G271*F271</f>
        <v>0</v>
      </c>
    </row>
    <row r="272" spans="1:11" ht="15.6" outlineLevel="1" x14ac:dyDescent="0.25">
      <c r="A272" s="171"/>
      <c r="B272" s="255" t="s">
        <v>1083</v>
      </c>
      <c r="C272" s="262"/>
      <c r="D272" s="199" t="s">
        <v>651</v>
      </c>
      <c r="E272" s="270" t="s">
        <v>1495</v>
      </c>
      <c r="F272" s="270">
        <v>1</v>
      </c>
      <c r="G272" s="378">
        <f>SUM(H273)</f>
        <v>0</v>
      </c>
      <c r="H272" s="379"/>
    </row>
    <row r="273" spans="1:11" s="157" customFormat="1" outlineLevel="2" x14ac:dyDescent="0.25">
      <c r="A273" s="264"/>
      <c r="B273" s="275" t="s">
        <v>1084</v>
      </c>
      <c r="C273" s="263"/>
      <c r="D273" s="164" t="s">
        <v>1715</v>
      </c>
      <c r="E273" s="175" t="s">
        <v>1517</v>
      </c>
      <c r="F273" s="175">
        <v>1</v>
      </c>
      <c r="G273" s="377">
        <v>0</v>
      </c>
      <c r="H273" s="377">
        <f>G273*F273</f>
        <v>0</v>
      </c>
      <c r="I273" s="159"/>
      <c r="J273" s="159"/>
      <c r="K273" s="159"/>
    </row>
    <row r="274" spans="1:11" s="157" customFormat="1" ht="15.6" outlineLevel="1" x14ac:dyDescent="0.25">
      <c r="A274" s="171"/>
      <c r="B274" s="255" t="s">
        <v>1087</v>
      </c>
      <c r="C274" s="262"/>
      <c r="D274" s="192" t="s">
        <v>652</v>
      </c>
      <c r="E274" s="270" t="s">
        <v>1495</v>
      </c>
      <c r="F274" s="270">
        <v>1</v>
      </c>
      <c r="G274" s="378">
        <f>SUM(H275)</f>
        <v>0</v>
      </c>
      <c r="H274" s="379"/>
      <c r="I274" s="159"/>
      <c r="J274" s="159"/>
      <c r="K274" s="159"/>
    </row>
    <row r="275" spans="1:11" s="157" customFormat="1" outlineLevel="2" x14ac:dyDescent="0.25">
      <c r="A275" s="264"/>
      <c r="B275" s="275" t="s">
        <v>1088</v>
      </c>
      <c r="C275" s="275"/>
      <c r="D275" s="167" t="s">
        <v>1716</v>
      </c>
      <c r="E275" s="175" t="s">
        <v>1517</v>
      </c>
      <c r="F275" s="175">
        <v>1</v>
      </c>
      <c r="G275" s="377">
        <v>0</v>
      </c>
      <c r="H275" s="377">
        <f>G275*F275</f>
        <v>0</v>
      </c>
      <c r="I275" s="159"/>
      <c r="J275" s="159"/>
      <c r="K275" s="159"/>
    </row>
    <row r="276" spans="1:11" s="157" customFormat="1" ht="15.6" outlineLevel="1" x14ac:dyDescent="0.25">
      <c r="A276" s="171"/>
      <c r="B276" s="255" t="s">
        <v>1069</v>
      </c>
      <c r="C276" s="262"/>
      <c r="D276" s="192" t="s">
        <v>653</v>
      </c>
      <c r="E276" s="270" t="s">
        <v>1495</v>
      </c>
      <c r="F276" s="270">
        <v>1</v>
      </c>
      <c r="G276" s="378">
        <f>SUM(H277)</f>
        <v>0</v>
      </c>
      <c r="H276" s="379"/>
      <c r="I276" s="159"/>
      <c r="J276" s="159"/>
      <c r="K276" s="159"/>
    </row>
    <row r="277" spans="1:11" s="157" customFormat="1" outlineLevel="2" x14ac:dyDescent="0.25">
      <c r="A277" s="264"/>
      <c r="B277" s="275" t="s">
        <v>1066</v>
      </c>
      <c r="C277" s="275"/>
      <c r="D277" s="167" t="s">
        <v>1717</v>
      </c>
      <c r="E277" s="175" t="s">
        <v>1517</v>
      </c>
      <c r="F277" s="175">
        <v>1</v>
      </c>
      <c r="G277" s="377">
        <v>0</v>
      </c>
      <c r="H277" s="377">
        <f>G277*F277</f>
        <v>0</v>
      </c>
      <c r="I277" s="159"/>
      <c r="J277" s="159"/>
      <c r="K277" s="159"/>
    </row>
    <row r="278" spans="1:11" s="157" customFormat="1" ht="15.6" outlineLevel="1" x14ac:dyDescent="0.25">
      <c r="A278" s="171"/>
      <c r="B278" s="255" t="s">
        <v>1092</v>
      </c>
      <c r="C278" s="262"/>
      <c r="D278" s="192" t="s">
        <v>1947</v>
      </c>
      <c r="E278" s="270" t="s">
        <v>1495</v>
      </c>
      <c r="F278" s="270">
        <v>1</v>
      </c>
      <c r="G278" s="378">
        <f>SUM(H279)</f>
        <v>0</v>
      </c>
      <c r="H278" s="379"/>
      <c r="I278" s="159"/>
      <c r="J278" s="159"/>
      <c r="K278" s="159"/>
    </row>
    <row r="279" spans="1:11" s="157" customFormat="1" outlineLevel="2" x14ac:dyDescent="0.25">
      <c r="A279" s="264"/>
      <c r="B279" s="275" t="s">
        <v>1093</v>
      </c>
      <c r="C279" s="275"/>
      <c r="D279" s="167" t="s">
        <v>1946</v>
      </c>
      <c r="E279" s="175" t="s">
        <v>1517</v>
      </c>
      <c r="F279" s="175">
        <v>1</v>
      </c>
      <c r="G279" s="377">
        <v>0</v>
      </c>
      <c r="H279" s="377">
        <f>G279*F279</f>
        <v>0</v>
      </c>
      <c r="I279" s="159"/>
      <c r="J279" s="159"/>
      <c r="K279" s="159"/>
    </row>
    <row r="280" spans="1:11" s="157" customFormat="1" ht="15.6" outlineLevel="1" x14ac:dyDescent="0.25">
      <c r="A280" s="171"/>
      <c r="B280" s="255" t="s">
        <v>1095</v>
      </c>
      <c r="C280" s="262"/>
      <c r="D280" s="192" t="s">
        <v>1937</v>
      </c>
      <c r="E280" s="270" t="s">
        <v>1495</v>
      </c>
      <c r="F280" s="270">
        <v>1</v>
      </c>
      <c r="G280" s="378">
        <f>SUM(H281)</f>
        <v>0</v>
      </c>
      <c r="H280" s="379"/>
      <c r="I280" s="159"/>
      <c r="J280" s="159"/>
      <c r="K280" s="159"/>
    </row>
    <row r="281" spans="1:11" s="157" customFormat="1" outlineLevel="2" x14ac:dyDescent="0.25">
      <c r="A281" s="180"/>
      <c r="B281" s="273" t="s">
        <v>1096</v>
      </c>
      <c r="C281" s="273"/>
      <c r="D281" s="167" t="s">
        <v>1938</v>
      </c>
      <c r="E281" s="175" t="s">
        <v>1517</v>
      </c>
      <c r="F281" s="175">
        <v>1</v>
      </c>
      <c r="G281" s="377">
        <v>0</v>
      </c>
      <c r="H281" s="377">
        <f>G281*F281</f>
        <v>0</v>
      </c>
      <c r="I281" s="159"/>
      <c r="J281" s="159"/>
      <c r="K281" s="159"/>
    </row>
    <row r="282" spans="1:11" s="157" customFormat="1" ht="15.6" outlineLevel="1" x14ac:dyDescent="0.25">
      <c r="A282" s="171"/>
      <c r="B282" s="255" t="s">
        <v>1073</v>
      </c>
      <c r="C282" s="262"/>
      <c r="D282" s="192" t="s">
        <v>657</v>
      </c>
      <c r="E282" s="270" t="s">
        <v>1495</v>
      </c>
      <c r="F282" s="270">
        <v>1</v>
      </c>
      <c r="G282" s="378">
        <f>SUM(H283)</f>
        <v>0</v>
      </c>
      <c r="H282" s="379"/>
      <c r="I282" s="159"/>
      <c r="J282" s="159"/>
      <c r="K282" s="159"/>
    </row>
    <row r="283" spans="1:11" outlineLevel="2" x14ac:dyDescent="0.25">
      <c r="A283" s="180"/>
      <c r="B283" s="275" t="s">
        <v>1100</v>
      </c>
      <c r="C283" s="275"/>
      <c r="D283" s="167" t="s">
        <v>1718</v>
      </c>
      <c r="E283" s="175" t="s">
        <v>1517</v>
      </c>
      <c r="F283" s="175">
        <v>1</v>
      </c>
      <c r="G283" s="377">
        <v>0</v>
      </c>
      <c r="H283" s="377">
        <f>G283*F283</f>
        <v>0</v>
      </c>
    </row>
    <row r="284" spans="1:11" s="186" customFormat="1" ht="15.6" outlineLevel="1" x14ac:dyDescent="0.3">
      <c r="A284" s="182"/>
      <c r="B284" s="255" t="s">
        <v>1072</v>
      </c>
      <c r="C284" s="255"/>
      <c r="D284" s="172" t="s">
        <v>1593</v>
      </c>
      <c r="E284" s="270" t="s">
        <v>1495</v>
      </c>
      <c r="F284" s="270">
        <v>1</v>
      </c>
      <c r="G284" s="378">
        <f>SUM(H285)</f>
        <v>0</v>
      </c>
      <c r="H284" s="379"/>
    </row>
    <row r="285" spans="1:11" s="186" customFormat="1" outlineLevel="1" x14ac:dyDescent="0.3">
      <c r="A285" s="205"/>
      <c r="B285" s="174" t="s">
        <v>1101</v>
      </c>
      <c r="C285" s="174"/>
      <c r="D285" s="177" t="s">
        <v>922</v>
      </c>
      <c r="E285" s="175" t="s">
        <v>1517</v>
      </c>
      <c r="F285" s="175">
        <v>1</v>
      </c>
      <c r="G285" s="377">
        <v>0</v>
      </c>
      <c r="H285" s="377">
        <f>G285*F285</f>
        <v>0</v>
      </c>
    </row>
    <row r="286" spans="1:11" ht="36" customHeight="1" x14ac:dyDescent="0.25">
      <c r="A286" s="187" t="s">
        <v>1575</v>
      </c>
      <c r="B286" s="341" t="s">
        <v>2002</v>
      </c>
      <c r="C286" s="342"/>
      <c r="D286" s="342"/>
      <c r="E286" s="342"/>
      <c r="F286" s="343"/>
      <c r="G286" s="394">
        <f>G287+G301+G315+G331+G345+G359+G373+G387</f>
        <v>0</v>
      </c>
      <c r="H286" s="395"/>
    </row>
    <row r="287" spans="1:11" s="240" customFormat="1" ht="15.6" outlineLevel="1" x14ac:dyDescent="0.25">
      <c r="A287" s="171"/>
      <c r="B287" s="255" t="s">
        <v>772</v>
      </c>
      <c r="C287" s="262"/>
      <c r="D287" s="192" t="s">
        <v>648</v>
      </c>
      <c r="E287" s="270" t="s">
        <v>1495</v>
      </c>
      <c r="F287" s="270">
        <v>1</v>
      </c>
      <c r="G287" s="378">
        <f>G288</f>
        <v>0</v>
      </c>
      <c r="H287" s="379"/>
      <c r="I287" s="159"/>
      <c r="J287" s="159"/>
      <c r="K287" s="159"/>
    </row>
    <row r="288" spans="1:11" s="240" customFormat="1" ht="15.6" outlineLevel="2" x14ac:dyDescent="0.25">
      <c r="A288" s="171"/>
      <c r="B288" s="255" t="s">
        <v>1598</v>
      </c>
      <c r="C288" s="262"/>
      <c r="D288" s="192" t="s">
        <v>773</v>
      </c>
      <c r="E288" s="270" t="s">
        <v>1495</v>
      </c>
      <c r="F288" s="193">
        <f>SUM(F289:F300)</f>
        <v>12</v>
      </c>
      <c r="G288" s="378">
        <f>SUM(H289:H300)</f>
        <v>0</v>
      </c>
      <c r="H288" s="379"/>
      <c r="I288" s="159"/>
      <c r="J288" s="159"/>
      <c r="K288" s="159"/>
    </row>
    <row r="289" spans="1:11" s="240" customFormat="1" outlineLevel="2" x14ac:dyDescent="0.25">
      <c r="A289" s="180"/>
      <c r="B289" s="180" t="s">
        <v>1835</v>
      </c>
      <c r="C289" s="254" t="s">
        <v>1934</v>
      </c>
      <c r="D289" s="164" t="s">
        <v>1501</v>
      </c>
      <c r="E289" s="265" t="s">
        <v>1495</v>
      </c>
      <c r="F289" s="265">
        <v>1</v>
      </c>
      <c r="G289" s="377">
        <v>0</v>
      </c>
      <c r="H289" s="377">
        <f t="shared" ref="H289:H300" si="21">G289*F289</f>
        <v>0</v>
      </c>
      <c r="I289" s="159"/>
      <c r="J289" s="159"/>
      <c r="K289" s="159"/>
    </row>
    <row r="290" spans="1:11" s="240" customFormat="1" outlineLevel="2" x14ac:dyDescent="0.25">
      <c r="A290" s="180"/>
      <c r="B290" s="180" t="s">
        <v>1836</v>
      </c>
      <c r="C290" s="254" t="s">
        <v>1934</v>
      </c>
      <c r="D290" s="164" t="s">
        <v>1502</v>
      </c>
      <c r="E290" s="265" t="s">
        <v>1495</v>
      </c>
      <c r="F290" s="265">
        <v>1</v>
      </c>
      <c r="G290" s="377">
        <v>0</v>
      </c>
      <c r="H290" s="377">
        <f t="shared" si="21"/>
        <v>0</v>
      </c>
      <c r="I290" s="159"/>
      <c r="J290" s="159"/>
      <c r="K290" s="159"/>
    </row>
    <row r="291" spans="1:11" s="240" customFormat="1" outlineLevel="2" x14ac:dyDescent="0.25">
      <c r="A291" s="180"/>
      <c r="B291" s="180" t="s">
        <v>1837</v>
      </c>
      <c r="C291" s="254" t="s">
        <v>1934</v>
      </c>
      <c r="D291" s="164" t="s">
        <v>1503</v>
      </c>
      <c r="E291" s="265" t="s">
        <v>1495</v>
      </c>
      <c r="F291" s="265">
        <v>1</v>
      </c>
      <c r="G291" s="377">
        <v>0</v>
      </c>
      <c r="H291" s="377">
        <f t="shared" si="21"/>
        <v>0</v>
      </c>
      <c r="I291" s="159"/>
      <c r="J291" s="159"/>
      <c r="K291" s="159"/>
    </row>
    <row r="292" spans="1:11" outlineLevel="2" x14ac:dyDescent="0.25">
      <c r="A292" s="180"/>
      <c r="B292" s="180" t="s">
        <v>1838</v>
      </c>
      <c r="C292" s="254" t="s">
        <v>1934</v>
      </c>
      <c r="D292" s="164" t="s">
        <v>1504</v>
      </c>
      <c r="E292" s="265" t="s">
        <v>1495</v>
      </c>
      <c r="F292" s="265">
        <v>1</v>
      </c>
      <c r="G292" s="377">
        <v>0</v>
      </c>
      <c r="H292" s="377">
        <f t="shared" si="21"/>
        <v>0</v>
      </c>
    </row>
    <row r="293" spans="1:11" outlineLevel="2" x14ac:dyDescent="0.25">
      <c r="A293" s="180"/>
      <c r="B293" s="180" t="s">
        <v>1839</v>
      </c>
      <c r="C293" s="254" t="s">
        <v>1934</v>
      </c>
      <c r="D293" s="164" t="s">
        <v>1505</v>
      </c>
      <c r="E293" s="265" t="s">
        <v>1495</v>
      </c>
      <c r="F293" s="265">
        <v>1</v>
      </c>
      <c r="G293" s="377">
        <v>0</v>
      </c>
      <c r="H293" s="377">
        <f t="shared" si="21"/>
        <v>0</v>
      </c>
    </row>
    <row r="294" spans="1:11" outlineLevel="2" x14ac:dyDescent="0.25">
      <c r="A294" s="180"/>
      <c r="B294" s="180" t="s">
        <v>1840</v>
      </c>
      <c r="C294" s="254" t="s">
        <v>1934</v>
      </c>
      <c r="D294" s="164" t="s">
        <v>1506</v>
      </c>
      <c r="E294" s="265" t="s">
        <v>1495</v>
      </c>
      <c r="F294" s="265">
        <v>1</v>
      </c>
      <c r="G294" s="377">
        <v>0</v>
      </c>
      <c r="H294" s="377">
        <f t="shared" si="21"/>
        <v>0</v>
      </c>
    </row>
    <row r="295" spans="1:11" outlineLevel="2" x14ac:dyDescent="0.25">
      <c r="A295" s="180"/>
      <c r="B295" s="180" t="s">
        <v>1841</v>
      </c>
      <c r="C295" s="254" t="s">
        <v>1934</v>
      </c>
      <c r="D295" s="164" t="s">
        <v>1507</v>
      </c>
      <c r="E295" s="265" t="s">
        <v>1495</v>
      </c>
      <c r="F295" s="265">
        <v>1</v>
      </c>
      <c r="G295" s="377">
        <v>0</v>
      </c>
      <c r="H295" s="377">
        <f t="shared" si="21"/>
        <v>0</v>
      </c>
    </row>
    <row r="296" spans="1:11" outlineLevel="2" x14ac:dyDescent="0.25">
      <c r="A296" s="180"/>
      <c r="B296" s="180" t="s">
        <v>1842</v>
      </c>
      <c r="C296" s="254" t="s">
        <v>1934</v>
      </c>
      <c r="D296" s="164" t="s">
        <v>1508</v>
      </c>
      <c r="E296" s="265" t="s">
        <v>1495</v>
      </c>
      <c r="F296" s="265">
        <v>1</v>
      </c>
      <c r="G296" s="377">
        <v>0</v>
      </c>
      <c r="H296" s="377">
        <f t="shared" si="21"/>
        <v>0</v>
      </c>
    </row>
    <row r="297" spans="1:11" outlineLevel="2" x14ac:dyDescent="0.25">
      <c r="A297" s="180"/>
      <c r="B297" s="180" t="s">
        <v>1843</v>
      </c>
      <c r="C297" s="254" t="s">
        <v>1934</v>
      </c>
      <c r="D297" s="164" t="s">
        <v>1509</v>
      </c>
      <c r="E297" s="265" t="s">
        <v>1495</v>
      </c>
      <c r="F297" s="265">
        <v>1</v>
      </c>
      <c r="G297" s="377">
        <v>0</v>
      </c>
      <c r="H297" s="377">
        <f t="shared" si="21"/>
        <v>0</v>
      </c>
    </row>
    <row r="298" spans="1:11" outlineLevel="2" x14ac:dyDescent="0.25">
      <c r="A298" s="180"/>
      <c r="B298" s="180" t="s">
        <v>1844</v>
      </c>
      <c r="C298" s="254" t="s">
        <v>1934</v>
      </c>
      <c r="D298" s="164" t="s">
        <v>1510</v>
      </c>
      <c r="E298" s="265" t="s">
        <v>1495</v>
      </c>
      <c r="F298" s="265">
        <v>1</v>
      </c>
      <c r="G298" s="377">
        <v>0</v>
      </c>
      <c r="H298" s="377">
        <f t="shared" si="21"/>
        <v>0</v>
      </c>
    </row>
    <row r="299" spans="1:11" outlineLevel="2" x14ac:dyDescent="0.25">
      <c r="A299" s="180"/>
      <c r="B299" s="180" t="s">
        <v>1845</v>
      </c>
      <c r="C299" s="254" t="s">
        <v>1934</v>
      </c>
      <c r="D299" s="164" t="s">
        <v>1511</v>
      </c>
      <c r="E299" s="265" t="s">
        <v>1495</v>
      </c>
      <c r="F299" s="265">
        <v>1</v>
      </c>
      <c r="G299" s="377">
        <v>0</v>
      </c>
      <c r="H299" s="377">
        <f t="shared" si="21"/>
        <v>0</v>
      </c>
    </row>
    <row r="300" spans="1:11" ht="27.6" outlineLevel="2" x14ac:dyDescent="0.25">
      <c r="A300" s="180"/>
      <c r="B300" s="180" t="s">
        <v>1846</v>
      </c>
      <c r="C300" s="254" t="s">
        <v>1934</v>
      </c>
      <c r="D300" s="164" t="s">
        <v>671</v>
      </c>
      <c r="E300" s="265" t="s">
        <v>1495</v>
      </c>
      <c r="F300" s="265">
        <v>1</v>
      </c>
      <c r="G300" s="377">
        <v>0</v>
      </c>
      <c r="H300" s="377">
        <f t="shared" si="21"/>
        <v>0</v>
      </c>
    </row>
    <row r="301" spans="1:11" ht="27.6" outlineLevel="1" x14ac:dyDescent="0.25">
      <c r="A301" s="171"/>
      <c r="B301" s="255" t="s">
        <v>1599</v>
      </c>
      <c r="C301" s="262"/>
      <c r="D301" s="192" t="s">
        <v>1943</v>
      </c>
      <c r="E301" s="270" t="s">
        <v>1495</v>
      </c>
      <c r="F301" s="270">
        <v>1</v>
      </c>
      <c r="G301" s="378">
        <f>G302</f>
        <v>0</v>
      </c>
      <c r="H301" s="379"/>
    </row>
    <row r="302" spans="1:11" ht="15.6" outlineLevel="2" x14ac:dyDescent="0.25">
      <c r="A302" s="171"/>
      <c r="B302" s="255" t="s">
        <v>1600</v>
      </c>
      <c r="C302" s="262"/>
      <c r="D302" s="192" t="s">
        <v>773</v>
      </c>
      <c r="E302" s="270" t="s">
        <v>1495</v>
      </c>
      <c r="F302" s="193">
        <f>SUM(F303:F314)</f>
        <v>12</v>
      </c>
      <c r="G302" s="378">
        <f>SUM(H303:H314)</f>
        <v>0</v>
      </c>
      <c r="H302" s="379"/>
    </row>
    <row r="303" spans="1:11" outlineLevel="2" x14ac:dyDescent="0.25">
      <c r="A303" s="180"/>
      <c r="B303" s="180" t="s">
        <v>1847</v>
      </c>
      <c r="C303" s="180" t="s">
        <v>1934</v>
      </c>
      <c r="D303" s="181" t="s">
        <v>1948</v>
      </c>
      <c r="E303" s="265" t="s">
        <v>1495</v>
      </c>
      <c r="F303" s="265">
        <v>1</v>
      </c>
      <c r="G303" s="377">
        <v>0</v>
      </c>
      <c r="H303" s="377">
        <f t="shared" ref="H303:H314" si="22">G303*F303</f>
        <v>0</v>
      </c>
    </row>
    <row r="304" spans="1:11" outlineLevel="2" x14ac:dyDescent="0.25">
      <c r="A304" s="180"/>
      <c r="B304" s="180" t="s">
        <v>1848</v>
      </c>
      <c r="C304" s="180" t="s">
        <v>1934</v>
      </c>
      <c r="D304" s="181" t="s">
        <v>1949</v>
      </c>
      <c r="E304" s="265" t="s">
        <v>1495</v>
      </c>
      <c r="F304" s="265">
        <v>1</v>
      </c>
      <c r="G304" s="377">
        <v>0</v>
      </c>
      <c r="H304" s="377">
        <f t="shared" si="22"/>
        <v>0</v>
      </c>
    </row>
    <row r="305" spans="1:8" outlineLevel="2" x14ac:dyDescent="0.25">
      <c r="A305" s="180"/>
      <c r="B305" s="180" t="s">
        <v>1849</v>
      </c>
      <c r="C305" s="180" t="s">
        <v>1934</v>
      </c>
      <c r="D305" s="181" t="s">
        <v>1950</v>
      </c>
      <c r="E305" s="265" t="s">
        <v>1495</v>
      </c>
      <c r="F305" s="265">
        <v>1</v>
      </c>
      <c r="G305" s="377">
        <v>0</v>
      </c>
      <c r="H305" s="377">
        <f t="shared" si="22"/>
        <v>0</v>
      </c>
    </row>
    <row r="306" spans="1:8" outlineLevel="2" x14ac:dyDescent="0.25">
      <c r="A306" s="180"/>
      <c r="B306" s="180" t="s">
        <v>1850</v>
      </c>
      <c r="C306" s="180" t="s">
        <v>1934</v>
      </c>
      <c r="D306" s="181" t="s">
        <v>1951</v>
      </c>
      <c r="E306" s="265" t="s">
        <v>1495</v>
      </c>
      <c r="F306" s="265">
        <v>1</v>
      </c>
      <c r="G306" s="377">
        <v>0</v>
      </c>
      <c r="H306" s="377">
        <f t="shared" si="22"/>
        <v>0</v>
      </c>
    </row>
    <row r="307" spans="1:8" outlineLevel="2" x14ac:dyDescent="0.25">
      <c r="A307" s="180"/>
      <c r="B307" s="180" t="s">
        <v>1851</v>
      </c>
      <c r="C307" s="180" t="s">
        <v>1934</v>
      </c>
      <c r="D307" s="181" t="s">
        <v>1952</v>
      </c>
      <c r="E307" s="265" t="s">
        <v>1495</v>
      </c>
      <c r="F307" s="265">
        <v>1</v>
      </c>
      <c r="G307" s="377">
        <v>0</v>
      </c>
      <c r="H307" s="377">
        <f t="shared" si="22"/>
        <v>0</v>
      </c>
    </row>
    <row r="308" spans="1:8" outlineLevel="2" x14ac:dyDescent="0.25">
      <c r="A308" s="180"/>
      <c r="B308" s="180" t="s">
        <v>1852</v>
      </c>
      <c r="C308" s="180" t="s">
        <v>1934</v>
      </c>
      <c r="D308" s="181" t="s">
        <v>1953</v>
      </c>
      <c r="E308" s="265" t="s">
        <v>1495</v>
      </c>
      <c r="F308" s="265">
        <v>1</v>
      </c>
      <c r="G308" s="377">
        <v>0</v>
      </c>
      <c r="H308" s="377">
        <f t="shared" si="22"/>
        <v>0</v>
      </c>
    </row>
    <row r="309" spans="1:8" outlineLevel="2" x14ac:dyDescent="0.25">
      <c r="A309" s="180"/>
      <c r="B309" s="180" t="s">
        <v>1853</v>
      </c>
      <c r="C309" s="180" t="s">
        <v>1934</v>
      </c>
      <c r="D309" s="181" t="s">
        <v>1954</v>
      </c>
      <c r="E309" s="265" t="s">
        <v>1495</v>
      </c>
      <c r="F309" s="265">
        <v>1</v>
      </c>
      <c r="G309" s="377">
        <v>0</v>
      </c>
      <c r="H309" s="377">
        <f t="shared" si="22"/>
        <v>0</v>
      </c>
    </row>
    <row r="310" spans="1:8" outlineLevel="2" x14ac:dyDescent="0.25">
      <c r="A310" s="180"/>
      <c r="B310" s="180" t="s">
        <v>1854</v>
      </c>
      <c r="C310" s="180" t="s">
        <v>1934</v>
      </c>
      <c r="D310" s="181" t="s">
        <v>1955</v>
      </c>
      <c r="E310" s="265" t="s">
        <v>1495</v>
      </c>
      <c r="F310" s="265">
        <v>1</v>
      </c>
      <c r="G310" s="377">
        <v>0</v>
      </c>
      <c r="H310" s="377">
        <f t="shared" si="22"/>
        <v>0</v>
      </c>
    </row>
    <row r="311" spans="1:8" outlineLevel="2" x14ac:dyDescent="0.25">
      <c r="A311" s="180"/>
      <c r="B311" s="180" t="s">
        <v>1855</v>
      </c>
      <c r="C311" s="180" t="s">
        <v>1934</v>
      </c>
      <c r="D311" s="181" t="s">
        <v>1956</v>
      </c>
      <c r="E311" s="265" t="s">
        <v>1495</v>
      </c>
      <c r="F311" s="265">
        <v>1</v>
      </c>
      <c r="G311" s="377">
        <v>0</v>
      </c>
      <c r="H311" s="377">
        <f t="shared" si="22"/>
        <v>0</v>
      </c>
    </row>
    <row r="312" spans="1:8" outlineLevel="2" x14ac:dyDescent="0.25">
      <c r="A312" s="180"/>
      <c r="B312" s="180" t="s">
        <v>1856</v>
      </c>
      <c r="C312" s="180" t="s">
        <v>1934</v>
      </c>
      <c r="D312" s="181" t="s">
        <v>1957</v>
      </c>
      <c r="E312" s="265" t="s">
        <v>1495</v>
      </c>
      <c r="F312" s="265">
        <v>1</v>
      </c>
      <c r="G312" s="377">
        <v>0</v>
      </c>
      <c r="H312" s="377">
        <f t="shared" si="22"/>
        <v>0</v>
      </c>
    </row>
    <row r="313" spans="1:8" outlineLevel="2" x14ac:dyDescent="0.25">
      <c r="A313" s="180"/>
      <c r="B313" s="180" t="s">
        <v>1857</v>
      </c>
      <c r="C313" s="180" t="s">
        <v>1934</v>
      </c>
      <c r="D313" s="181" t="s">
        <v>1958</v>
      </c>
      <c r="E313" s="265" t="s">
        <v>1495</v>
      </c>
      <c r="F313" s="265">
        <v>1</v>
      </c>
      <c r="G313" s="377">
        <v>0</v>
      </c>
      <c r="H313" s="377">
        <f t="shared" si="22"/>
        <v>0</v>
      </c>
    </row>
    <row r="314" spans="1:8" ht="41.4" outlineLevel="2" x14ac:dyDescent="0.25">
      <c r="A314" s="274"/>
      <c r="B314" s="180" t="s">
        <v>1858</v>
      </c>
      <c r="C314" s="180" t="s">
        <v>1934</v>
      </c>
      <c r="D314" s="226" t="s">
        <v>1959</v>
      </c>
      <c r="E314" s="265" t="s">
        <v>1495</v>
      </c>
      <c r="F314" s="265">
        <v>1</v>
      </c>
      <c r="G314" s="377">
        <v>0</v>
      </c>
      <c r="H314" s="377">
        <f t="shared" si="22"/>
        <v>0</v>
      </c>
    </row>
    <row r="315" spans="1:8" ht="15.6" outlineLevel="1" x14ac:dyDescent="0.25">
      <c r="A315" s="193"/>
      <c r="B315" s="255" t="s">
        <v>1601</v>
      </c>
      <c r="C315" s="262"/>
      <c r="D315" s="192" t="s">
        <v>1636</v>
      </c>
      <c r="E315" s="270" t="s">
        <v>1495</v>
      </c>
      <c r="F315" s="270">
        <v>1</v>
      </c>
      <c r="G315" s="378">
        <f>G316</f>
        <v>0</v>
      </c>
      <c r="H315" s="379"/>
    </row>
    <row r="316" spans="1:8" ht="15.6" outlineLevel="2" x14ac:dyDescent="0.25">
      <c r="A316" s="171"/>
      <c r="B316" s="255" t="s">
        <v>1602</v>
      </c>
      <c r="C316" s="262"/>
      <c r="D316" s="192" t="s">
        <v>773</v>
      </c>
      <c r="E316" s="270" t="s">
        <v>1495</v>
      </c>
      <c r="F316" s="193">
        <f>SUM(F317:F330)</f>
        <v>14</v>
      </c>
      <c r="G316" s="378">
        <f>SUM(H317:H330)</f>
        <v>0</v>
      </c>
      <c r="H316" s="379"/>
    </row>
    <row r="317" spans="1:8" outlineLevel="2" x14ac:dyDescent="0.25">
      <c r="A317" s="180"/>
      <c r="B317" s="180" t="s">
        <v>1859</v>
      </c>
      <c r="C317" s="180" t="s">
        <v>1934</v>
      </c>
      <c r="D317" s="181" t="s">
        <v>1432</v>
      </c>
      <c r="E317" s="265" t="s">
        <v>1495</v>
      </c>
      <c r="F317" s="265">
        <v>1</v>
      </c>
      <c r="G317" s="377">
        <v>0</v>
      </c>
      <c r="H317" s="377">
        <f t="shared" ref="H317:H330" si="23">G317*F317</f>
        <v>0</v>
      </c>
    </row>
    <row r="318" spans="1:8" outlineLevel="2" x14ac:dyDescent="0.25">
      <c r="A318" s="180"/>
      <c r="B318" s="180" t="s">
        <v>1860</v>
      </c>
      <c r="C318" s="180" t="s">
        <v>1934</v>
      </c>
      <c r="D318" s="181" t="s">
        <v>1433</v>
      </c>
      <c r="E318" s="265" t="s">
        <v>1495</v>
      </c>
      <c r="F318" s="265">
        <v>1</v>
      </c>
      <c r="G318" s="377">
        <v>0</v>
      </c>
      <c r="H318" s="377">
        <f t="shared" si="23"/>
        <v>0</v>
      </c>
    </row>
    <row r="319" spans="1:8" outlineLevel="2" x14ac:dyDescent="0.25">
      <c r="A319" s="180"/>
      <c r="B319" s="180" t="s">
        <v>1861</v>
      </c>
      <c r="C319" s="180" t="s">
        <v>1934</v>
      </c>
      <c r="D319" s="181" t="s">
        <v>1434</v>
      </c>
      <c r="E319" s="265" t="s">
        <v>1495</v>
      </c>
      <c r="F319" s="265">
        <v>1</v>
      </c>
      <c r="G319" s="377">
        <v>0</v>
      </c>
      <c r="H319" s="377">
        <f t="shared" si="23"/>
        <v>0</v>
      </c>
    </row>
    <row r="320" spans="1:8" outlineLevel="2" x14ac:dyDescent="0.25">
      <c r="A320" s="180"/>
      <c r="B320" s="180" t="s">
        <v>1862</v>
      </c>
      <c r="C320" s="180" t="s">
        <v>1934</v>
      </c>
      <c r="D320" s="181" t="s">
        <v>1435</v>
      </c>
      <c r="E320" s="265" t="s">
        <v>1495</v>
      </c>
      <c r="F320" s="265">
        <v>1</v>
      </c>
      <c r="G320" s="377">
        <v>0</v>
      </c>
      <c r="H320" s="377">
        <f t="shared" si="23"/>
        <v>0</v>
      </c>
    </row>
    <row r="321" spans="1:8" outlineLevel="2" x14ac:dyDescent="0.25">
      <c r="A321" s="180"/>
      <c r="B321" s="180" t="s">
        <v>1863</v>
      </c>
      <c r="C321" s="180" t="s">
        <v>1934</v>
      </c>
      <c r="D321" s="181" t="s">
        <v>1436</v>
      </c>
      <c r="E321" s="265" t="s">
        <v>1495</v>
      </c>
      <c r="F321" s="265">
        <v>1</v>
      </c>
      <c r="G321" s="377">
        <v>0</v>
      </c>
      <c r="H321" s="377">
        <f t="shared" si="23"/>
        <v>0</v>
      </c>
    </row>
    <row r="322" spans="1:8" outlineLevel="2" x14ac:dyDescent="0.25">
      <c r="A322" s="180"/>
      <c r="B322" s="180" t="s">
        <v>1864</v>
      </c>
      <c r="C322" s="180" t="s">
        <v>1934</v>
      </c>
      <c r="D322" s="181" t="s">
        <v>1437</v>
      </c>
      <c r="E322" s="265" t="s">
        <v>1495</v>
      </c>
      <c r="F322" s="265">
        <v>1</v>
      </c>
      <c r="G322" s="377">
        <v>0</v>
      </c>
      <c r="H322" s="377">
        <f t="shared" si="23"/>
        <v>0</v>
      </c>
    </row>
    <row r="323" spans="1:8" outlineLevel="2" x14ac:dyDescent="0.25">
      <c r="A323" s="180"/>
      <c r="B323" s="180" t="s">
        <v>1865</v>
      </c>
      <c r="C323" s="180" t="s">
        <v>1934</v>
      </c>
      <c r="D323" s="181" t="s">
        <v>1438</v>
      </c>
      <c r="E323" s="265" t="s">
        <v>1495</v>
      </c>
      <c r="F323" s="265">
        <v>1</v>
      </c>
      <c r="G323" s="377">
        <v>0</v>
      </c>
      <c r="H323" s="377">
        <f t="shared" si="23"/>
        <v>0</v>
      </c>
    </row>
    <row r="324" spans="1:8" outlineLevel="2" x14ac:dyDescent="0.25">
      <c r="A324" s="180"/>
      <c r="B324" s="180" t="s">
        <v>1866</v>
      </c>
      <c r="C324" s="180" t="s">
        <v>1934</v>
      </c>
      <c r="D324" s="181" t="s">
        <v>1439</v>
      </c>
      <c r="E324" s="265" t="s">
        <v>1495</v>
      </c>
      <c r="F324" s="265">
        <v>1</v>
      </c>
      <c r="G324" s="377">
        <v>0</v>
      </c>
      <c r="H324" s="377">
        <f t="shared" si="23"/>
        <v>0</v>
      </c>
    </row>
    <row r="325" spans="1:8" outlineLevel="2" x14ac:dyDescent="0.25">
      <c r="A325" s="180"/>
      <c r="B325" s="180" t="s">
        <v>1867</v>
      </c>
      <c r="C325" s="180" t="s">
        <v>1934</v>
      </c>
      <c r="D325" s="181" t="s">
        <v>1440</v>
      </c>
      <c r="E325" s="265" t="s">
        <v>1495</v>
      </c>
      <c r="F325" s="265">
        <v>1</v>
      </c>
      <c r="G325" s="377">
        <v>0</v>
      </c>
      <c r="H325" s="377">
        <f t="shared" si="23"/>
        <v>0</v>
      </c>
    </row>
    <row r="326" spans="1:8" outlineLevel="2" x14ac:dyDescent="0.25">
      <c r="A326" s="180"/>
      <c r="B326" s="180" t="s">
        <v>1868</v>
      </c>
      <c r="C326" s="180" t="s">
        <v>1934</v>
      </c>
      <c r="D326" s="181" t="s">
        <v>1441</v>
      </c>
      <c r="E326" s="265" t="s">
        <v>1495</v>
      </c>
      <c r="F326" s="265">
        <v>1</v>
      </c>
      <c r="G326" s="377">
        <v>0</v>
      </c>
      <c r="H326" s="377">
        <f t="shared" si="23"/>
        <v>0</v>
      </c>
    </row>
    <row r="327" spans="1:8" outlineLevel="2" x14ac:dyDescent="0.25">
      <c r="A327" s="180"/>
      <c r="B327" s="180" t="s">
        <v>1869</v>
      </c>
      <c r="C327" s="180" t="s">
        <v>1934</v>
      </c>
      <c r="D327" s="181" t="s">
        <v>1442</v>
      </c>
      <c r="E327" s="265" t="s">
        <v>1495</v>
      </c>
      <c r="F327" s="265">
        <v>1</v>
      </c>
      <c r="G327" s="377">
        <v>0</v>
      </c>
      <c r="H327" s="377">
        <f t="shared" si="23"/>
        <v>0</v>
      </c>
    </row>
    <row r="328" spans="1:8" ht="27.6" outlineLevel="2" x14ac:dyDescent="0.25">
      <c r="A328" s="180"/>
      <c r="B328" s="180" t="s">
        <v>1870</v>
      </c>
      <c r="C328" s="180" t="s">
        <v>1934</v>
      </c>
      <c r="D328" s="167" t="s">
        <v>1960</v>
      </c>
      <c r="E328" s="265" t="s">
        <v>1495</v>
      </c>
      <c r="F328" s="265">
        <v>1</v>
      </c>
      <c r="G328" s="377">
        <v>0</v>
      </c>
      <c r="H328" s="377">
        <f t="shared" si="23"/>
        <v>0</v>
      </c>
    </row>
    <row r="329" spans="1:8" ht="41.4" outlineLevel="2" x14ac:dyDescent="0.25">
      <c r="A329" s="180"/>
      <c r="B329" s="180" t="s">
        <v>1871</v>
      </c>
      <c r="C329" s="180" t="s">
        <v>1934</v>
      </c>
      <c r="D329" s="167" t="s">
        <v>1961</v>
      </c>
      <c r="E329" s="265" t="s">
        <v>1495</v>
      </c>
      <c r="F329" s="265">
        <v>1</v>
      </c>
      <c r="G329" s="377">
        <v>0</v>
      </c>
      <c r="H329" s="377">
        <f t="shared" si="23"/>
        <v>0</v>
      </c>
    </row>
    <row r="330" spans="1:8" ht="41.4" outlineLevel="2" x14ac:dyDescent="0.25">
      <c r="A330" s="180"/>
      <c r="B330" s="180" t="s">
        <v>1872</v>
      </c>
      <c r="C330" s="180" t="s">
        <v>1934</v>
      </c>
      <c r="D330" s="167" t="s">
        <v>1962</v>
      </c>
      <c r="E330" s="265" t="s">
        <v>1495</v>
      </c>
      <c r="F330" s="265">
        <v>1</v>
      </c>
      <c r="G330" s="377">
        <v>0</v>
      </c>
      <c r="H330" s="377">
        <f t="shared" si="23"/>
        <v>0</v>
      </c>
    </row>
    <row r="331" spans="1:8" ht="15.6" outlineLevel="1" x14ac:dyDescent="0.25">
      <c r="A331" s="171"/>
      <c r="B331" s="255" t="s">
        <v>1603</v>
      </c>
      <c r="C331" s="262"/>
      <c r="D331" s="199" t="s">
        <v>651</v>
      </c>
      <c r="E331" s="270" t="s">
        <v>1495</v>
      </c>
      <c r="F331" s="270">
        <v>1</v>
      </c>
      <c r="G331" s="378">
        <f>G332</f>
        <v>0</v>
      </c>
      <c r="H331" s="379"/>
    </row>
    <row r="332" spans="1:8" ht="15.6" outlineLevel="2" x14ac:dyDescent="0.25">
      <c r="A332" s="171"/>
      <c r="B332" s="255" t="s">
        <v>1604</v>
      </c>
      <c r="C332" s="262"/>
      <c r="D332" s="192" t="s">
        <v>773</v>
      </c>
      <c r="E332" s="270" t="s">
        <v>1495</v>
      </c>
      <c r="F332" s="193">
        <f>SUM(F333:F344)</f>
        <v>12</v>
      </c>
      <c r="G332" s="378">
        <f>SUM(H333:H344)</f>
        <v>0</v>
      </c>
      <c r="H332" s="379"/>
    </row>
    <row r="333" spans="1:8" outlineLevel="2" x14ac:dyDescent="0.25">
      <c r="A333" s="180"/>
      <c r="B333" s="180" t="s">
        <v>1873</v>
      </c>
      <c r="C333" s="180" t="s">
        <v>1934</v>
      </c>
      <c r="D333" s="181" t="s">
        <v>1454</v>
      </c>
      <c r="E333" s="265" t="s">
        <v>1495</v>
      </c>
      <c r="F333" s="265">
        <v>1</v>
      </c>
      <c r="G333" s="377">
        <v>0</v>
      </c>
      <c r="H333" s="377">
        <f t="shared" ref="H333:H344" si="24">G333*F333</f>
        <v>0</v>
      </c>
    </row>
    <row r="334" spans="1:8" outlineLevel="2" x14ac:dyDescent="0.25">
      <c r="A334" s="180"/>
      <c r="B334" s="180" t="s">
        <v>1874</v>
      </c>
      <c r="C334" s="180" t="s">
        <v>1934</v>
      </c>
      <c r="D334" s="181" t="s">
        <v>1455</v>
      </c>
      <c r="E334" s="265" t="s">
        <v>1495</v>
      </c>
      <c r="F334" s="265">
        <v>1</v>
      </c>
      <c r="G334" s="377">
        <v>0</v>
      </c>
      <c r="H334" s="377">
        <f t="shared" si="24"/>
        <v>0</v>
      </c>
    </row>
    <row r="335" spans="1:8" outlineLevel="2" x14ac:dyDescent="0.25">
      <c r="A335" s="180"/>
      <c r="B335" s="180" t="s">
        <v>1875</v>
      </c>
      <c r="C335" s="180" t="s">
        <v>1934</v>
      </c>
      <c r="D335" s="181" t="s">
        <v>1456</v>
      </c>
      <c r="E335" s="265" t="s">
        <v>1495</v>
      </c>
      <c r="F335" s="265">
        <v>1</v>
      </c>
      <c r="G335" s="377">
        <v>0</v>
      </c>
      <c r="H335" s="377">
        <f t="shared" si="24"/>
        <v>0</v>
      </c>
    </row>
    <row r="336" spans="1:8" outlineLevel="2" x14ac:dyDescent="0.25">
      <c r="A336" s="180"/>
      <c r="B336" s="180" t="s">
        <v>1876</v>
      </c>
      <c r="C336" s="180" t="s">
        <v>1934</v>
      </c>
      <c r="D336" s="181" t="s">
        <v>1457</v>
      </c>
      <c r="E336" s="265" t="s">
        <v>1495</v>
      </c>
      <c r="F336" s="265">
        <v>1</v>
      </c>
      <c r="G336" s="377">
        <v>0</v>
      </c>
      <c r="H336" s="377">
        <f t="shared" si="24"/>
        <v>0</v>
      </c>
    </row>
    <row r="337" spans="1:8" outlineLevel="2" x14ac:dyDescent="0.25">
      <c r="A337" s="180"/>
      <c r="B337" s="180" t="s">
        <v>1877</v>
      </c>
      <c r="C337" s="180" t="s">
        <v>1934</v>
      </c>
      <c r="D337" s="181" t="s">
        <v>1458</v>
      </c>
      <c r="E337" s="265" t="s">
        <v>1495</v>
      </c>
      <c r="F337" s="265">
        <v>1</v>
      </c>
      <c r="G337" s="377">
        <v>0</v>
      </c>
      <c r="H337" s="377">
        <f t="shared" si="24"/>
        <v>0</v>
      </c>
    </row>
    <row r="338" spans="1:8" outlineLevel="2" x14ac:dyDescent="0.25">
      <c r="A338" s="180"/>
      <c r="B338" s="180" t="s">
        <v>1878</v>
      </c>
      <c r="C338" s="180" t="s">
        <v>1934</v>
      </c>
      <c r="D338" s="181" t="s">
        <v>1459</v>
      </c>
      <c r="E338" s="265" t="s">
        <v>1495</v>
      </c>
      <c r="F338" s="265">
        <v>1</v>
      </c>
      <c r="G338" s="377">
        <v>0</v>
      </c>
      <c r="H338" s="377">
        <f t="shared" si="24"/>
        <v>0</v>
      </c>
    </row>
    <row r="339" spans="1:8" outlineLevel="2" x14ac:dyDescent="0.25">
      <c r="A339" s="180"/>
      <c r="B339" s="180" t="s">
        <v>1879</v>
      </c>
      <c r="C339" s="180" t="s">
        <v>1934</v>
      </c>
      <c r="D339" s="181" t="s">
        <v>1460</v>
      </c>
      <c r="E339" s="265" t="s">
        <v>1495</v>
      </c>
      <c r="F339" s="265">
        <v>1</v>
      </c>
      <c r="G339" s="377">
        <v>0</v>
      </c>
      <c r="H339" s="377">
        <f t="shared" si="24"/>
        <v>0</v>
      </c>
    </row>
    <row r="340" spans="1:8" outlineLevel="2" x14ac:dyDescent="0.25">
      <c r="A340" s="180"/>
      <c r="B340" s="180" t="s">
        <v>1880</v>
      </c>
      <c r="C340" s="180" t="s">
        <v>1934</v>
      </c>
      <c r="D340" s="181" t="s">
        <v>1461</v>
      </c>
      <c r="E340" s="265" t="s">
        <v>1495</v>
      </c>
      <c r="F340" s="265">
        <v>1</v>
      </c>
      <c r="G340" s="377">
        <v>0</v>
      </c>
      <c r="H340" s="377">
        <f t="shared" si="24"/>
        <v>0</v>
      </c>
    </row>
    <row r="341" spans="1:8" outlineLevel="2" x14ac:dyDescent="0.25">
      <c r="A341" s="180"/>
      <c r="B341" s="180" t="s">
        <v>1881</v>
      </c>
      <c r="C341" s="180" t="s">
        <v>1934</v>
      </c>
      <c r="D341" s="181" t="s">
        <v>1462</v>
      </c>
      <c r="E341" s="265" t="s">
        <v>1495</v>
      </c>
      <c r="F341" s="265">
        <v>1</v>
      </c>
      <c r="G341" s="377">
        <v>0</v>
      </c>
      <c r="H341" s="377">
        <f t="shared" si="24"/>
        <v>0</v>
      </c>
    </row>
    <row r="342" spans="1:8" outlineLevel="2" x14ac:dyDescent="0.25">
      <c r="A342" s="180"/>
      <c r="B342" s="180" t="s">
        <v>1882</v>
      </c>
      <c r="C342" s="180" t="s">
        <v>1934</v>
      </c>
      <c r="D342" s="181" t="s">
        <v>1463</v>
      </c>
      <c r="E342" s="265" t="s">
        <v>1495</v>
      </c>
      <c r="F342" s="265">
        <v>1</v>
      </c>
      <c r="G342" s="377">
        <v>0</v>
      </c>
      <c r="H342" s="377">
        <f t="shared" si="24"/>
        <v>0</v>
      </c>
    </row>
    <row r="343" spans="1:8" outlineLevel="2" x14ac:dyDescent="0.25">
      <c r="A343" s="180"/>
      <c r="B343" s="180" t="s">
        <v>1883</v>
      </c>
      <c r="C343" s="180" t="s">
        <v>1934</v>
      </c>
      <c r="D343" s="181" t="s">
        <v>1464</v>
      </c>
      <c r="E343" s="265" t="s">
        <v>1495</v>
      </c>
      <c r="F343" s="265">
        <v>1</v>
      </c>
      <c r="G343" s="377">
        <v>0</v>
      </c>
      <c r="H343" s="377">
        <f t="shared" si="24"/>
        <v>0</v>
      </c>
    </row>
    <row r="344" spans="1:8" ht="27.6" outlineLevel="2" x14ac:dyDescent="0.25">
      <c r="A344" s="180"/>
      <c r="B344" s="180" t="s">
        <v>1884</v>
      </c>
      <c r="C344" s="180" t="s">
        <v>1934</v>
      </c>
      <c r="D344" s="167" t="s">
        <v>665</v>
      </c>
      <c r="E344" s="265" t="s">
        <v>1495</v>
      </c>
      <c r="F344" s="265">
        <v>1</v>
      </c>
      <c r="G344" s="377">
        <v>0</v>
      </c>
      <c r="H344" s="377">
        <f t="shared" si="24"/>
        <v>0</v>
      </c>
    </row>
    <row r="345" spans="1:8" ht="15.6" outlineLevel="1" x14ac:dyDescent="0.25">
      <c r="A345" s="171"/>
      <c r="B345" s="255" t="s">
        <v>1605</v>
      </c>
      <c r="C345" s="262"/>
      <c r="D345" s="192" t="s">
        <v>652</v>
      </c>
      <c r="E345" s="270" t="s">
        <v>1495</v>
      </c>
      <c r="F345" s="270">
        <v>1</v>
      </c>
      <c r="G345" s="378">
        <f>G346</f>
        <v>0</v>
      </c>
      <c r="H345" s="379"/>
    </row>
    <row r="346" spans="1:8" ht="15.6" outlineLevel="2" x14ac:dyDescent="0.25">
      <c r="A346" s="171"/>
      <c r="B346" s="255" t="s">
        <v>1606</v>
      </c>
      <c r="C346" s="262"/>
      <c r="D346" s="192" t="s">
        <v>773</v>
      </c>
      <c r="E346" s="270" t="s">
        <v>1495</v>
      </c>
      <c r="F346" s="193">
        <f>SUM(F347:F358)</f>
        <v>12</v>
      </c>
      <c r="G346" s="378">
        <f>SUM(H347:H358)</f>
        <v>0</v>
      </c>
      <c r="H346" s="379"/>
    </row>
    <row r="347" spans="1:8" outlineLevel="2" x14ac:dyDescent="0.25">
      <c r="A347" s="180"/>
      <c r="B347" s="180" t="s">
        <v>1885</v>
      </c>
      <c r="C347" s="180" t="s">
        <v>1934</v>
      </c>
      <c r="D347" s="167" t="s">
        <v>1522</v>
      </c>
      <c r="E347" s="265" t="s">
        <v>1495</v>
      </c>
      <c r="F347" s="265">
        <v>1</v>
      </c>
      <c r="G347" s="377">
        <v>0</v>
      </c>
      <c r="H347" s="377">
        <f t="shared" ref="H347:H358" si="25">G347*F347</f>
        <v>0</v>
      </c>
    </row>
    <row r="348" spans="1:8" outlineLevel="2" x14ac:dyDescent="0.25">
      <c r="A348" s="180"/>
      <c r="B348" s="180" t="s">
        <v>1886</v>
      </c>
      <c r="C348" s="180" t="s">
        <v>1934</v>
      </c>
      <c r="D348" s="167" t="s">
        <v>1523</v>
      </c>
      <c r="E348" s="265" t="s">
        <v>1495</v>
      </c>
      <c r="F348" s="265">
        <v>1</v>
      </c>
      <c r="G348" s="377">
        <v>0</v>
      </c>
      <c r="H348" s="377">
        <f t="shared" si="25"/>
        <v>0</v>
      </c>
    </row>
    <row r="349" spans="1:8" outlineLevel="2" x14ac:dyDescent="0.25">
      <c r="A349" s="180"/>
      <c r="B349" s="180" t="s">
        <v>1887</v>
      </c>
      <c r="C349" s="180" t="s">
        <v>1934</v>
      </c>
      <c r="D349" s="167" t="s">
        <v>1524</v>
      </c>
      <c r="E349" s="265" t="s">
        <v>1495</v>
      </c>
      <c r="F349" s="265">
        <v>1</v>
      </c>
      <c r="G349" s="377">
        <v>0</v>
      </c>
      <c r="H349" s="377">
        <f t="shared" si="25"/>
        <v>0</v>
      </c>
    </row>
    <row r="350" spans="1:8" outlineLevel="2" x14ac:dyDescent="0.25">
      <c r="A350" s="180"/>
      <c r="B350" s="180" t="s">
        <v>1888</v>
      </c>
      <c r="C350" s="180" t="s">
        <v>1934</v>
      </c>
      <c r="D350" s="167" t="s">
        <v>1525</v>
      </c>
      <c r="E350" s="265" t="s">
        <v>1495</v>
      </c>
      <c r="F350" s="265">
        <v>1</v>
      </c>
      <c r="G350" s="377">
        <v>0</v>
      </c>
      <c r="H350" s="377">
        <f t="shared" si="25"/>
        <v>0</v>
      </c>
    </row>
    <row r="351" spans="1:8" outlineLevel="2" x14ac:dyDescent="0.25">
      <c r="A351" s="180"/>
      <c r="B351" s="180" t="s">
        <v>1889</v>
      </c>
      <c r="C351" s="180" t="s">
        <v>1934</v>
      </c>
      <c r="D351" s="167" t="s">
        <v>1526</v>
      </c>
      <c r="E351" s="265" t="s">
        <v>1495</v>
      </c>
      <c r="F351" s="265">
        <v>1</v>
      </c>
      <c r="G351" s="377">
        <v>0</v>
      </c>
      <c r="H351" s="377">
        <f t="shared" si="25"/>
        <v>0</v>
      </c>
    </row>
    <row r="352" spans="1:8" outlineLevel="2" x14ac:dyDescent="0.25">
      <c r="A352" s="180"/>
      <c r="B352" s="180" t="s">
        <v>1890</v>
      </c>
      <c r="C352" s="180" t="s">
        <v>1934</v>
      </c>
      <c r="D352" s="167" t="s">
        <v>1527</v>
      </c>
      <c r="E352" s="265" t="s">
        <v>1495</v>
      </c>
      <c r="F352" s="265">
        <v>1</v>
      </c>
      <c r="G352" s="377">
        <v>0</v>
      </c>
      <c r="H352" s="377">
        <f t="shared" si="25"/>
        <v>0</v>
      </c>
    </row>
    <row r="353" spans="1:8" outlineLevel="2" x14ac:dyDescent="0.25">
      <c r="A353" s="180"/>
      <c r="B353" s="180" t="s">
        <v>1891</v>
      </c>
      <c r="C353" s="180" t="s">
        <v>1934</v>
      </c>
      <c r="D353" s="167" t="s">
        <v>1528</v>
      </c>
      <c r="E353" s="265" t="s">
        <v>1495</v>
      </c>
      <c r="F353" s="265">
        <v>1</v>
      </c>
      <c r="G353" s="377">
        <v>0</v>
      </c>
      <c r="H353" s="377">
        <f t="shared" si="25"/>
        <v>0</v>
      </c>
    </row>
    <row r="354" spans="1:8" outlineLevel="2" x14ac:dyDescent="0.25">
      <c r="A354" s="180"/>
      <c r="B354" s="180" t="s">
        <v>1892</v>
      </c>
      <c r="C354" s="180" t="s">
        <v>1934</v>
      </c>
      <c r="D354" s="167" t="s">
        <v>1529</v>
      </c>
      <c r="E354" s="265" t="s">
        <v>1495</v>
      </c>
      <c r="F354" s="265">
        <v>1</v>
      </c>
      <c r="G354" s="377">
        <v>0</v>
      </c>
      <c r="H354" s="377">
        <f t="shared" si="25"/>
        <v>0</v>
      </c>
    </row>
    <row r="355" spans="1:8" outlineLevel="2" x14ac:dyDescent="0.25">
      <c r="A355" s="180"/>
      <c r="B355" s="180" t="s">
        <v>1893</v>
      </c>
      <c r="C355" s="180" t="s">
        <v>1934</v>
      </c>
      <c r="D355" s="167" t="s">
        <v>1530</v>
      </c>
      <c r="E355" s="265" t="s">
        <v>1495</v>
      </c>
      <c r="F355" s="265">
        <v>1</v>
      </c>
      <c r="G355" s="377">
        <v>0</v>
      </c>
      <c r="H355" s="377">
        <f t="shared" si="25"/>
        <v>0</v>
      </c>
    </row>
    <row r="356" spans="1:8" outlineLevel="2" x14ac:dyDescent="0.25">
      <c r="A356" s="180"/>
      <c r="B356" s="180" t="s">
        <v>1894</v>
      </c>
      <c r="C356" s="180" t="s">
        <v>1934</v>
      </c>
      <c r="D356" s="167" t="s">
        <v>1531</v>
      </c>
      <c r="E356" s="265" t="s">
        <v>1495</v>
      </c>
      <c r="F356" s="265">
        <v>1</v>
      </c>
      <c r="G356" s="377">
        <v>0</v>
      </c>
      <c r="H356" s="377">
        <f t="shared" si="25"/>
        <v>0</v>
      </c>
    </row>
    <row r="357" spans="1:8" outlineLevel="2" x14ac:dyDescent="0.25">
      <c r="A357" s="180"/>
      <c r="B357" s="180" t="s">
        <v>1895</v>
      </c>
      <c r="C357" s="180" t="s">
        <v>1934</v>
      </c>
      <c r="D357" s="167" t="s">
        <v>1532</v>
      </c>
      <c r="E357" s="265" t="s">
        <v>1495</v>
      </c>
      <c r="F357" s="265">
        <v>1</v>
      </c>
      <c r="G357" s="377">
        <v>0</v>
      </c>
      <c r="H357" s="377">
        <f t="shared" si="25"/>
        <v>0</v>
      </c>
    </row>
    <row r="358" spans="1:8" ht="27.6" outlineLevel="2" x14ac:dyDescent="0.25">
      <c r="A358" s="180"/>
      <c r="B358" s="180" t="s">
        <v>1896</v>
      </c>
      <c r="C358" s="180" t="s">
        <v>1934</v>
      </c>
      <c r="D358" s="167" t="s">
        <v>810</v>
      </c>
      <c r="E358" s="265" t="s">
        <v>1495</v>
      </c>
      <c r="F358" s="265">
        <v>1</v>
      </c>
      <c r="G358" s="377">
        <v>0</v>
      </c>
      <c r="H358" s="377">
        <f t="shared" si="25"/>
        <v>0</v>
      </c>
    </row>
    <row r="359" spans="1:8" ht="15.6" outlineLevel="1" x14ac:dyDescent="0.25">
      <c r="A359" s="171"/>
      <c r="B359" s="255" t="s">
        <v>1607</v>
      </c>
      <c r="C359" s="262"/>
      <c r="D359" s="192" t="s">
        <v>653</v>
      </c>
      <c r="E359" s="270" t="s">
        <v>1495</v>
      </c>
      <c r="F359" s="270">
        <v>1</v>
      </c>
      <c r="G359" s="378">
        <f>G360</f>
        <v>0</v>
      </c>
      <c r="H359" s="379"/>
    </row>
    <row r="360" spans="1:8" ht="15.6" outlineLevel="2" x14ac:dyDescent="0.25">
      <c r="A360" s="171"/>
      <c r="B360" s="255" t="s">
        <v>1608</v>
      </c>
      <c r="C360" s="262"/>
      <c r="D360" s="192" t="s">
        <v>773</v>
      </c>
      <c r="E360" s="270" t="s">
        <v>1495</v>
      </c>
      <c r="F360" s="193">
        <f>SUM(F361:F372)</f>
        <v>12</v>
      </c>
      <c r="G360" s="378">
        <f>SUM(H361:H372)</f>
        <v>0</v>
      </c>
      <c r="H360" s="379"/>
    </row>
    <row r="361" spans="1:8" outlineLevel="2" x14ac:dyDescent="0.25">
      <c r="A361" s="180"/>
      <c r="B361" s="180" t="s">
        <v>1897</v>
      </c>
      <c r="C361" s="180" t="s">
        <v>1934</v>
      </c>
      <c r="D361" s="167" t="s">
        <v>1541</v>
      </c>
      <c r="E361" s="265" t="s">
        <v>1495</v>
      </c>
      <c r="F361" s="265">
        <v>1</v>
      </c>
      <c r="G361" s="377">
        <v>0</v>
      </c>
      <c r="H361" s="377">
        <f t="shared" ref="H361:H372" si="26">G361*F361</f>
        <v>0</v>
      </c>
    </row>
    <row r="362" spans="1:8" outlineLevel="2" x14ac:dyDescent="0.25">
      <c r="A362" s="180"/>
      <c r="B362" s="180" t="s">
        <v>1898</v>
      </c>
      <c r="C362" s="180" t="s">
        <v>1934</v>
      </c>
      <c r="D362" s="167" t="s">
        <v>1542</v>
      </c>
      <c r="E362" s="265" t="s">
        <v>1495</v>
      </c>
      <c r="F362" s="265">
        <v>1</v>
      </c>
      <c r="G362" s="377">
        <v>0</v>
      </c>
      <c r="H362" s="377">
        <f t="shared" si="26"/>
        <v>0</v>
      </c>
    </row>
    <row r="363" spans="1:8" outlineLevel="2" x14ac:dyDescent="0.25">
      <c r="A363" s="180"/>
      <c r="B363" s="180" t="s">
        <v>1899</v>
      </c>
      <c r="C363" s="180" t="s">
        <v>1934</v>
      </c>
      <c r="D363" s="167" t="s">
        <v>1543</v>
      </c>
      <c r="E363" s="265" t="s">
        <v>1495</v>
      </c>
      <c r="F363" s="265">
        <v>1</v>
      </c>
      <c r="G363" s="377">
        <v>0</v>
      </c>
      <c r="H363" s="377">
        <f t="shared" si="26"/>
        <v>0</v>
      </c>
    </row>
    <row r="364" spans="1:8" outlineLevel="2" x14ac:dyDescent="0.25">
      <c r="A364" s="180"/>
      <c r="B364" s="180" t="s">
        <v>1900</v>
      </c>
      <c r="C364" s="180" t="s">
        <v>1934</v>
      </c>
      <c r="D364" s="167" t="s">
        <v>1544</v>
      </c>
      <c r="E364" s="265" t="s">
        <v>1495</v>
      </c>
      <c r="F364" s="265">
        <v>1</v>
      </c>
      <c r="G364" s="377">
        <v>0</v>
      </c>
      <c r="H364" s="377">
        <f t="shared" si="26"/>
        <v>0</v>
      </c>
    </row>
    <row r="365" spans="1:8" outlineLevel="2" x14ac:dyDescent="0.25">
      <c r="A365" s="180"/>
      <c r="B365" s="180" t="s">
        <v>1901</v>
      </c>
      <c r="C365" s="180" t="s">
        <v>1934</v>
      </c>
      <c r="D365" s="167" t="s">
        <v>1545</v>
      </c>
      <c r="E365" s="265" t="s">
        <v>1495</v>
      </c>
      <c r="F365" s="265">
        <v>1</v>
      </c>
      <c r="G365" s="377">
        <v>0</v>
      </c>
      <c r="H365" s="377">
        <f t="shared" si="26"/>
        <v>0</v>
      </c>
    </row>
    <row r="366" spans="1:8" outlineLevel="2" x14ac:dyDescent="0.25">
      <c r="A366" s="180"/>
      <c r="B366" s="180" t="s">
        <v>1902</v>
      </c>
      <c r="C366" s="180" t="s">
        <v>1934</v>
      </c>
      <c r="D366" s="167" t="s">
        <v>1546</v>
      </c>
      <c r="E366" s="265" t="s">
        <v>1495</v>
      </c>
      <c r="F366" s="265">
        <v>1</v>
      </c>
      <c r="G366" s="377">
        <v>0</v>
      </c>
      <c r="H366" s="377">
        <f t="shared" si="26"/>
        <v>0</v>
      </c>
    </row>
    <row r="367" spans="1:8" outlineLevel="2" x14ac:dyDescent="0.25">
      <c r="A367" s="180"/>
      <c r="B367" s="180" t="s">
        <v>1903</v>
      </c>
      <c r="C367" s="180" t="s">
        <v>1934</v>
      </c>
      <c r="D367" s="167" t="s">
        <v>1547</v>
      </c>
      <c r="E367" s="265" t="s">
        <v>1495</v>
      </c>
      <c r="F367" s="265">
        <v>1</v>
      </c>
      <c r="G367" s="377">
        <v>0</v>
      </c>
      <c r="H367" s="377">
        <f t="shared" si="26"/>
        <v>0</v>
      </c>
    </row>
    <row r="368" spans="1:8" outlineLevel="2" x14ac:dyDescent="0.25">
      <c r="A368" s="180"/>
      <c r="B368" s="180" t="s">
        <v>1904</v>
      </c>
      <c r="C368" s="180" t="s">
        <v>1934</v>
      </c>
      <c r="D368" s="167" t="s">
        <v>1548</v>
      </c>
      <c r="E368" s="265" t="s">
        <v>1495</v>
      </c>
      <c r="F368" s="265">
        <v>1</v>
      </c>
      <c r="G368" s="377">
        <v>0</v>
      </c>
      <c r="H368" s="377">
        <f t="shared" si="26"/>
        <v>0</v>
      </c>
    </row>
    <row r="369" spans="1:8" outlineLevel="2" x14ac:dyDescent="0.25">
      <c r="A369" s="180"/>
      <c r="B369" s="180" t="s">
        <v>1905</v>
      </c>
      <c r="C369" s="180" t="s">
        <v>1934</v>
      </c>
      <c r="D369" s="167" t="s">
        <v>1549</v>
      </c>
      <c r="E369" s="265" t="s">
        <v>1495</v>
      </c>
      <c r="F369" s="265">
        <v>1</v>
      </c>
      <c r="G369" s="377">
        <v>0</v>
      </c>
      <c r="H369" s="377">
        <f t="shared" si="26"/>
        <v>0</v>
      </c>
    </row>
    <row r="370" spans="1:8" outlineLevel="2" x14ac:dyDescent="0.25">
      <c r="A370" s="180"/>
      <c r="B370" s="180" t="s">
        <v>1906</v>
      </c>
      <c r="C370" s="180" t="s">
        <v>1934</v>
      </c>
      <c r="D370" s="167" t="s">
        <v>1550</v>
      </c>
      <c r="E370" s="265" t="s">
        <v>1495</v>
      </c>
      <c r="F370" s="265">
        <v>1</v>
      </c>
      <c r="G370" s="377">
        <v>0</v>
      </c>
      <c r="H370" s="377">
        <f t="shared" si="26"/>
        <v>0</v>
      </c>
    </row>
    <row r="371" spans="1:8" outlineLevel="2" x14ac:dyDescent="0.25">
      <c r="A371" s="180"/>
      <c r="B371" s="180" t="s">
        <v>1907</v>
      </c>
      <c r="C371" s="180" t="s">
        <v>1934</v>
      </c>
      <c r="D371" s="167" t="s">
        <v>1551</v>
      </c>
      <c r="E371" s="265" t="s">
        <v>1495</v>
      </c>
      <c r="F371" s="265">
        <v>1</v>
      </c>
      <c r="G371" s="377">
        <v>0</v>
      </c>
      <c r="H371" s="377">
        <f t="shared" si="26"/>
        <v>0</v>
      </c>
    </row>
    <row r="372" spans="1:8" ht="27.6" outlineLevel="2" x14ac:dyDescent="0.25">
      <c r="A372" s="180"/>
      <c r="B372" s="180" t="s">
        <v>1908</v>
      </c>
      <c r="C372" s="180" t="s">
        <v>1934</v>
      </c>
      <c r="D372" s="167" t="s">
        <v>817</v>
      </c>
      <c r="E372" s="265" t="s">
        <v>1495</v>
      </c>
      <c r="F372" s="265">
        <v>1</v>
      </c>
      <c r="G372" s="377">
        <v>0</v>
      </c>
      <c r="H372" s="377">
        <f t="shared" si="26"/>
        <v>0</v>
      </c>
    </row>
    <row r="373" spans="1:8" ht="15.6" outlineLevel="1" x14ac:dyDescent="0.25">
      <c r="A373" s="171"/>
      <c r="B373" s="255" t="s">
        <v>1609</v>
      </c>
      <c r="C373" s="262"/>
      <c r="D373" s="192" t="s">
        <v>654</v>
      </c>
      <c r="E373" s="270" t="s">
        <v>1495</v>
      </c>
      <c r="F373" s="270">
        <v>1</v>
      </c>
      <c r="G373" s="378">
        <f>G374</f>
        <v>0</v>
      </c>
      <c r="H373" s="379"/>
    </row>
    <row r="374" spans="1:8" ht="15.6" outlineLevel="2" x14ac:dyDescent="0.25">
      <c r="A374" s="171"/>
      <c r="B374" s="255" t="s">
        <v>1610</v>
      </c>
      <c r="C374" s="262"/>
      <c r="D374" s="192" t="s">
        <v>773</v>
      </c>
      <c r="E374" s="270" t="s">
        <v>1495</v>
      </c>
      <c r="F374" s="193">
        <f>SUM(F375:F386)</f>
        <v>12</v>
      </c>
      <c r="G374" s="378">
        <f>SUM(H375:H386)</f>
        <v>0</v>
      </c>
      <c r="H374" s="379"/>
    </row>
    <row r="375" spans="1:8" outlineLevel="2" x14ac:dyDescent="0.25">
      <c r="A375" s="180"/>
      <c r="B375" s="180" t="s">
        <v>1909</v>
      </c>
      <c r="C375" s="180" t="s">
        <v>1934</v>
      </c>
      <c r="D375" s="167" t="s">
        <v>1560</v>
      </c>
      <c r="E375" s="265" t="s">
        <v>1495</v>
      </c>
      <c r="F375" s="265">
        <v>1</v>
      </c>
      <c r="G375" s="377">
        <v>0</v>
      </c>
      <c r="H375" s="377">
        <f t="shared" ref="H375:H386" si="27">G375*F375</f>
        <v>0</v>
      </c>
    </row>
    <row r="376" spans="1:8" outlineLevel="2" x14ac:dyDescent="0.25">
      <c r="A376" s="180"/>
      <c r="B376" s="180" t="s">
        <v>1910</v>
      </c>
      <c r="C376" s="180" t="s">
        <v>1934</v>
      </c>
      <c r="D376" s="167" t="s">
        <v>1561</v>
      </c>
      <c r="E376" s="265" t="s">
        <v>1495</v>
      </c>
      <c r="F376" s="265">
        <v>1</v>
      </c>
      <c r="G376" s="377">
        <v>0</v>
      </c>
      <c r="H376" s="377">
        <f t="shared" si="27"/>
        <v>0</v>
      </c>
    </row>
    <row r="377" spans="1:8" outlineLevel="2" x14ac:dyDescent="0.25">
      <c r="A377" s="180"/>
      <c r="B377" s="180" t="s">
        <v>1911</v>
      </c>
      <c r="C377" s="180" t="s">
        <v>1934</v>
      </c>
      <c r="D377" s="167" t="s">
        <v>1562</v>
      </c>
      <c r="E377" s="265" t="s">
        <v>1495</v>
      </c>
      <c r="F377" s="265">
        <v>1</v>
      </c>
      <c r="G377" s="377">
        <v>0</v>
      </c>
      <c r="H377" s="377">
        <f t="shared" si="27"/>
        <v>0</v>
      </c>
    </row>
    <row r="378" spans="1:8" outlineLevel="2" x14ac:dyDescent="0.25">
      <c r="A378" s="180"/>
      <c r="B378" s="180" t="s">
        <v>1912</v>
      </c>
      <c r="C378" s="180" t="s">
        <v>1934</v>
      </c>
      <c r="D378" s="167" t="s">
        <v>1563</v>
      </c>
      <c r="E378" s="265" t="s">
        <v>1495</v>
      </c>
      <c r="F378" s="265">
        <v>1</v>
      </c>
      <c r="G378" s="377">
        <v>0</v>
      </c>
      <c r="H378" s="377">
        <f t="shared" si="27"/>
        <v>0</v>
      </c>
    </row>
    <row r="379" spans="1:8" outlineLevel="2" x14ac:dyDescent="0.25">
      <c r="A379" s="180"/>
      <c r="B379" s="180" t="s">
        <v>1913</v>
      </c>
      <c r="C379" s="180" t="s">
        <v>1934</v>
      </c>
      <c r="D379" s="167" t="s">
        <v>1564</v>
      </c>
      <c r="E379" s="265" t="s">
        <v>1495</v>
      </c>
      <c r="F379" s="265">
        <v>1</v>
      </c>
      <c r="G379" s="377">
        <v>0</v>
      </c>
      <c r="H379" s="377">
        <f t="shared" si="27"/>
        <v>0</v>
      </c>
    </row>
    <row r="380" spans="1:8" outlineLevel="2" x14ac:dyDescent="0.25">
      <c r="A380" s="180"/>
      <c r="B380" s="180" t="s">
        <v>1914</v>
      </c>
      <c r="C380" s="180" t="s">
        <v>1934</v>
      </c>
      <c r="D380" s="167" t="s">
        <v>1565</v>
      </c>
      <c r="E380" s="265" t="s">
        <v>1495</v>
      </c>
      <c r="F380" s="265">
        <v>1</v>
      </c>
      <c r="G380" s="377">
        <v>0</v>
      </c>
      <c r="H380" s="377">
        <f t="shared" si="27"/>
        <v>0</v>
      </c>
    </row>
    <row r="381" spans="1:8" outlineLevel="2" x14ac:dyDescent="0.25">
      <c r="A381" s="180"/>
      <c r="B381" s="180" t="s">
        <v>1915</v>
      </c>
      <c r="C381" s="180" t="s">
        <v>1934</v>
      </c>
      <c r="D381" s="167" t="s">
        <v>1566</v>
      </c>
      <c r="E381" s="265" t="s">
        <v>1495</v>
      </c>
      <c r="F381" s="265">
        <v>1</v>
      </c>
      <c r="G381" s="377">
        <v>0</v>
      </c>
      <c r="H381" s="377">
        <f t="shared" si="27"/>
        <v>0</v>
      </c>
    </row>
    <row r="382" spans="1:8" outlineLevel="2" x14ac:dyDescent="0.25">
      <c r="A382" s="180"/>
      <c r="B382" s="180" t="s">
        <v>1916</v>
      </c>
      <c r="C382" s="180" t="s">
        <v>1934</v>
      </c>
      <c r="D382" s="167" t="s">
        <v>1567</v>
      </c>
      <c r="E382" s="265" t="s">
        <v>1495</v>
      </c>
      <c r="F382" s="265">
        <v>1</v>
      </c>
      <c r="G382" s="377">
        <v>0</v>
      </c>
      <c r="H382" s="377">
        <f t="shared" si="27"/>
        <v>0</v>
      </c>
    </row>
    <row r="383" spans="1:8" outlineLevel="2" x14ac:dyDescent="0.25">
      <c r="A383" s="180"/>
      <c r="B383" s="180" t="s">
        <v>1917</v>
      </c>
      <c r="C383" s="180" t="s">
        <v>1934</v>
      </c>
      <c r="D383" s="167" t="s">
        <v>1568</v>
      </c>
      <c r="E383" s="265" t="s">
        <v>1495</v>
      </c>
      <c r="F383" s="265">
        <v>1</v>
      </c>
      <c r="G383" s="377">
        <v>0</v>
      </c>
      <c r="H383" s="377">
        <f t="shared" si="27"/>
        <v>0</v>
      </c>
    </row>
    <row r="384" spans="1:8" outlineLevel="2" x14ac:dyDescent="0.25">
      <c r="A384" s="180"/>
      <c r="B384" s="180" t="s">
        <v>1918</v>
      </c>
      <c r="C384" s="180" t="s">
        <v>1934</v>
      </c>
      <c r="D384" s="167" t="s">
        <v>1569</v>
      </c>
      <c r="E384" s="265" t="s">
        <v>1495</v>
      </c>
      <c r="F384" s="265">
        <v>1</v>
      </c>
      <c r="G384" s="377">
        <v>0</v>
      </c>
      <c r="H384" s="377">
        <f t="shared" si="27"/>
        <v>0</v>
      </c>
    </row>
    <row r="385" spans="1:8" outlineLevel="2" x14ac:dyDescent="0.25">
      <c r="A385" s="180"/>
      <c r="B385" s="180" t="s">
        <v>1919</v>
      </c>
      <c r="C385" s="180" t="s">
        <v>1934</v>
      </c>
      <c r="D385" s="167" t="s">
        <v>1570</v>
      </c>
      <c r="E385" s="265" t="s">
        <v>1495</v>
      </c>
      <c r="F385" s="265">
        <v>1</v>
      </c>
      <c r="G385" s="377">
        <v>0</v>
      </c>
      <c r="H385" s="377">
        <f t="shared" si="27"/>
        <v>0</v>
      </c>
    </row>
    <row r="386" spans="1:8" ht="27.6" outlineLevel="2" x14ac:dyDescent="0.25">
      <c r="A386" s="180"/>
      <c r="B386" s="180" t="s">
        <v>1920</v>
      </c>
      <c r="C386" s="180" t="s">
        <v>1934</v>
      </c>
      <c r="D386" s="167" t="s">
        <v>819</v>
      </c>
      <c r="E386" s="265" t="s">
        <v>1495</v>
      </c>
      <c r="F386" s="265">
        <v>1</v>
      </c>
      <c r="G386" s="377">
        <v>0</v>
      </c>
      <c r="H386" s="377">
        <f t="shared" si="27"/>
        <v>0</v>
      </c>
    </row>
    <row r="387" spans="1:8" ht="15.6" outlineLevel="1" x14ac:dyDescent="0.25">
      <c r="A387" s="171"/>
      <c r="B387" s="255" t="s">
        <v>1611</v>
      </c>
      <c r="C387" s="262"/>
      <c r="D387" s="192" t="s">
        <v>1963</v>
      </c>
      <c r="E387" s="270" t="s">
        <v>1495</v>
      </c>
      <c r="F387" s="270">
        <v>1</v>
      </c>
      <c r="G387" s="378">
        <f>G388</f>
        <v>0</v>
      </c>
      <c r="H387" s="379"/>
    </row>
    <row r="388" spans="1:8" ht="15.6" outlineLevel="1" x14ac:dyDescent="0.25">
      <c r="A388" s="171"/>
      <c r="B388" s="255" t="s">
        <v>1612</v>
      </c>
      <c r="C388" s="262"/>
      <c r="D388" s="192" t="s">
        <v>773</v>
      </c>
      <c r="E388" s="270" t="s">
        <v>1495</v>
      </c>
      <c r="F388" s="193">
        <f>SUM(F389:F400)</f>
        <v>12</v>
      </c>
      <c r="G388" s="378">
        <f>SUM(H389:H400)</f>
        <v>0</v>
      </c>
      <c r="H388" s="379"/>
    </row>
    <row r="389" spans="1:8" outlineLevel="1" x14ac:dyDescent="0.25">
      <c r="A389" s="180"/>
      <c r="B389" s="180" t="s">
        <v>1921</v>
      </c>
      <c r="C389" s="180" t="s">
        <v>1934</v>
      </c>
      <c r="D389" s="167" t="s">
        <v>1964</v>
      </c>
      <c r="E389" s="265" t="s">
        <v>1495</v>
      </c>
      <c r="F389" s="265">
        <v>1</v>
      </c>
      <c r="G389" s="377">
        <v>0</v>
      </c>
      <c r="H389" s="377">
        <f t="shared" ref="H389:H400" si="28">G389*F389</f>
        <v>0</v>
      </c>
    </row>
    <row r="390" spans="1:8" outlineLevel="1" x14ac:dyDescent="0.25">
      <c r="A390" s="180"/>
      <c r="B390" s="180" t="s">
        <v>1922</v>
      </c>
      <c r="C390" s="180" t="s">
        <v>1934</v>
      </c>
      <c r="D390" s="167" t="s">
        <v>1965</v>
      </c>
      <c r="E390" s="265" t="s">
        <v>1495</v>
      </c>
      <c r="F390" s="265">
        <v>1</v>
      </c>
      <c r="G390" s="377">
        <v>0</v>
      </c>
      <c r="H390" s="377">
        <f t="shared" si="28"/>
        <v>0</v>
      </c>
    </row>
    <row r="391" spans="1:8" outlineLevel="1" x14ac:dyDescent="0.25">
      <c r="A391" s="180"/>
      <c r="B391" s="180" t="s">
        <v>1923</v>
      </c>
      <c r="C391" s="180" t="s">
        <v>1934</v>
      </c>
      <c r="D391" s="167" t="s">
        <v>1966</v>
      </c>
      <c r="E391" s="265" t="s">
        <v>1495</v>
      </c>
      <c r="F391" s="265">
        <v>1</v>
      </c>
      <c r="G391" s="377">
        <v>0</v>
      </c>
      <c r="H391" s="377">
        <f t="shared" si="28"/>
        <v>0</v>
      </c>
    </row>
    <row r="392" spans="1:8" outlineLevel="1" x14ac:dyDescent="0.25">
      <c r="A392" s="180"/>
      <c r="B392" s="180" t="s">
        <v>1924</v>
      </c>
      <c r="C392" s="180" t="s">
        <v>1934</v>
      </c>
      <c r="D392" s="167" t="s">
        <v>1967</v>
      </c>
      <c r="E392" s="265" t="s">
        <v>1495</v>
      </c>
      <c r="F392" s="265">
        <v>1</v>
      </c>
      <c r="G392" s="377">
        <v>0</v>
      </c>
      <c r="H392" s="377">
        <f t="shared" si="28"/>
        <v>0</v>
      </c>
    </row>
    <row r="393" spans="1:8" outlineLevel="1" x14ac:dyDescent="0.25">
      <c r="A393" s="180"/>
      <c r="B393" s="180" t="s">
        <v>1925</v>
      </c>
      <c r="C393" s="180" t="s">
        <v>1934</v>
      </c>
      <c r="D393" s="167" t="s">
        <v>1968</v>
      </c>
      <c r="E393" s="265" t="s">
        <v>1495</v>
      </c>
      <c r="F393" s="265">
        <v>1</v>
      </c>
      <c r="G393" s="377">
        <v>0</v>
      </c>
      <c r="H393" s="377">
        <f t="shared" si="28"/>
        <v>0</v>
      </c>
    </row>
    <row r="394" spans="1:8" outlineLevel="1" x14ac:dyDescent="0.25">
      <c r="A394" s="180"/>
      <c r="B394" s="180" t="s">
        <v>1926</v>
      </c>
      <c r="C394" s="180" t="s">
        <v>1934</v>
      </c>
      <c r="D394" s="167" t="s">
        <v>1969</v>
      </c>
      <c r="E394" s="265" t="s">
        <v>1495</v>
      </c>
      <c r="F394" s="265">
        <v>1</v>
      </c>
      <c r="G394" s="377">
        <v>0</v>
      </c>
      <c r="H394" s="377">
        <f t="shared" si="28"/>
        <v>0</v>
      </c>
    </row>
    <row r="395" spans="1:8" outlineLevel="1" x14ac:dyDescent="0.25">
      <c r="A395" s="180"/>
      <c r="B395" s="180" t="s">
        <v>1927</v>
      </c>
      <c r="C395" s="180" t="s">
        <v>1934</v>
      </c>
      <c r="D395" s="167" t="s">
        <v>1970</v>
      </c>
      <c r="E395" s="265" t="s">
        <v>1495</v>
      </c>
      <c r="F395" s="265">
        <v>1</v>
      </c>
      <c r="G395" s="377">
        <v>0</v>
      </c>
      <c r="H395" s="377">
        <f t="shared" si="28"/>
        <v>0</v>
      </c>
    </row>
    <row r="396" spans="1:8" outlineLevel="1" x14ac:dyDescent="0.25">
      <c r="A396" s="180"/>
      <c r="B396" s="180" t="s">
        <v>1928</v>
      </c>
      <c r="C396" s="180" t="s">
        <v>1934</v>
      </c>
      <c r="D396" s="167" t="s">
        <v>1971</v>
      </c>
      <c r="E396" s="265" t="s">
        <v>1495</v>
      </c>
      <c r="F396" s="265">
        <v>1</v>
      </c>
      <c r="G396" s="377">
        <v>0</v>
      </c>
      <c r="H396" s="377">
        <f t="shared" si="28"/>
        <v>0</v>
      </c>
    </row>
    <row r="397" spans="1:8" outlineLevel="1" x14ac:dyDescent="0.25">
      <c r="A397" s="180"/>
      <c r="B397" s="180" t="s">
        <v>1929</v>
      </c>
      <c r="C397" s="180" t="s">
        <v>1934</v>
      </c>
      <c r="D397" s="167" t="s">
        <v>1972</v>
      </c>
      <c r="E397" s="265" t="s">
        <v>1495</v>
      </c>
      <c r="F397" s="265">
        <v>1</v>
      </c>
      <c r="G397" s="377">
        <v>0</v>
      </c>
      <c r="H397" s="377">
        <f t="shared" si="28"/>
        <v>0</v>
      </c>
    </row>
    <row r="398" spans="1:8" outlineLevel="1" x14ac:dyDescent="0.25">
      <c r="A398" s="180"/>
      <c r="B398" s="180" t="s">
        <v>1930</v>
      </c>
      <c r="C398" s="180" t="s">
        <v>1934</v>
      </c>
      <c r="D398" s="167" t="s">
        <v>1973</v>
      </c>
      <c r="E398" s="265" t="s">
        <v>1495</v>
      </c>
      <c r="F398" s="265">
        <v>1</v>
      </c>
      <c r="G398" s="377">
        <v>0</v>
      </c>
      <c r="H398" s="377">
        <f t="shared" si="28"/>
        <v>0</v>
      </c>
    </row>
    <row r="399" spans="1:8" outlineLevel="1" x14ac:dyDescent="0.25">
      <c r="A399" s="180"/>
      <c r="B399" s="180" t="s">
        <v>1931</v>
      </c>
      <c r="C399" s="180" t="s">
        <v>1934</v>
      </c>
      <c r="D399" s="167" t="s">
        <v>1974</v>
      </c>
      <c r="E399" s="265" t="s">
        <v>1495</v>
      </c>
      <c r="F399" s="265">
        <v>1</v>
      </c>
      <c r="G399" s="377">
        <v>0</v>
      </c>
      <c r="H399" s="377">
        <f t="shared" si="28"/>
        <v>0</v>
      </c>
    </row>
    <row r="400" spans="1:8" ht="27.6" outlineLevel="1" x14ac:dyDescent="0.25">
      <c r="A400" s="180"/>
      <c r="B400" s="180" t="s">
        <v>1932</v>
      </c>
      <c r="C400" s="180" t="s">
        <v>1934</v>
      </c>
      <c r="D400" s="167" t="s">
        <v>1975</v>
      </c>
      <c r="E400" s="265" t="s">
        <v>1495</v>
      </c>
      <c r="F400" s="265">
        <v>1</v>
      </c>
      <c r="G400" s="377">
        <v>0</v>
      </c>
      <c r="H400" s="377">
        <f t="shared" si="28"/>
        <v>0</v>
      </c>
    </row>
    <row r="401" spans="1:8" ht="37.200000000000003" customHeight="1" x14ac:dyDescent="0.25">
      <c r="A401" s="187" t="s">
        <v>1576</v>
      </c>
      <c r="B401" s="341" t="s">
        <v>2001</v>
      </c>
      <c r="C401" s="342"/>
      <c r="D401" s="342"/>
      <c r="E401" s="342"/>
      <c r="F401" s="343"/>
      <c r="G401" s="394">
        <f>G402+G413+G424+G437+G448+G459+G470+G481</f>
        <v>0</v>
      </c>
      <c r="H401" s="395"/>
    </row>
    <row r="402" spans="1:8" ht="15.6" outlineLevel="1" x14ac:dyDescent="0.25">
      <c r="A402" s="171"/>
      <c r="B402" s="255" t="s">
        <v>781</v>
      </c>
      <c r="C402" s="262"/>
      <c r="D402" s="192" t="s">
        <v>648</v>
      </c>
      <c r="E402" s="270" t="s">
        <v>1495</v>
      </c>
      <c r="F402" s="270">
        <v>1</v>
      </c>
      <c r="G402" s="378">
        <f>G403</f>
        <v>0</v>
      </c>
      <c r="H402" s="379"/>
    </row>
    <row r="403" spans="1:8" ht="15.6" outlineLevel="2" x14ac:dyDescent="0.25">
      <c r="A403" s="171"/>
      <c r="B403" s="255" t="s">
        <v>1613</v>
      </c>
      <c r="C403" s="262"/>
      <c r="D403" s="192" t="s">
        <v>774</v>
      </c>
      <c r="E403" s="270" t="s">
        <v>1495</v>
      </c>
      <c r="F403" s="193">
        <f>SUM(F404:F412)</f>
        <v>9</v>
      </c>
      <c r="G403" s="378">
        <f>SUM(H404:H412)</f>
        <v>0</v>
      </c>
      <c r="H403" s="379"/>
    </row>
    <row r="404" spans="1:8" outlineLevel="2" x14ac:dyDescent="0.25">
      <c r="A404" s="180"/>
      <c r="B404" s="180" t="s">
        <v>1614</v>
      </c>
      <c r="C404" s="254" t="s">
        <v>1934</v>
      </c>
      <c r="D404" s="164" t="s">
        <v>1497</v>
      </c>
      <c r="E404" s="265" t="s">
        <v>1495</v>
      </c>
      <c r="F404" s="265">
        <v>1</v>
      </c>
      <c r="G404" s="377">
        <v>0</v>
      </c>
      <c r="H404" s="377">
        <f t="shared" ref="H404:H412" si="29">G404*F404</f>
        <v>0</v>
      </c>
    </row>
    <row r="405" spans="1:8" outlineLevel="2" x14ac:dyDescent="0.25">
      <c r="A405" s="180"/>
      <c r="B405" s="180" t="s">
        <v>1615</v>
      </c>
      <c r="C405" s="254" t="s">
        <v>1934</v>
      </c>
      <c r="D405" s="164" t="s">
        <v>1498</v>
      </c>
      <c r="E405" s="265" t="s">
        <v>1495</v>
      </c>
      <c r="F405" s="265">
        <v>1</v>
      </c>
      <c r="G405" s="377">
        <v>0</v>
      </c>
      <c r="H405" s="377">
        <f t="shared" si="29"/>
        <v>0</v>
      </c>
    </row>
    <row r="406" spans="1:8" outlineLevel="2" x14ac:dyDescent="0.25">
      <c r="A406" s="180"/>
      <c r="B406" s="180" t="s">
        <v>1616</v>
      </c>
      <c r="C406" s="254" t="s">
        <v>1934</v>
      </c>
      <c r="D406" s="164" t="s">
        <v>1499</v>
      </c>
      <c r="E406" s="265" t="s">
        <v>1495</v>
      </c>
      <c r="F406" s="265">
        <v>1</v>
      </c>
      <c r="G406" s="377">
        <v>0</v>
      </c>
      <c r="H406" s="377">
        <f t="shared" si="29"/>
        <v>0</v>
      </c>
    </row>
    <row r="407" spans="1:8" outlineLevel="2" x14ac:dyDescent="0.25">
      <c r="A407" s="180"/>
      <c r="B407" s="180" t="s">
        <v>1617</v>
      </c>
      <c r="C407" s="254" t="s">
        <v>1934</v>
      </c>
      <c r="D407" s="164" t="s">
        <v>1500</v>
      </c>
      <c r="E407" s="265" t="s">
        <v>1495</v>
      </c>
      <c r="F407" s="265">
        <v>1</v>
      </c>
      <c r="G407" s="377">
        <v>0</v>
      </c>
      <c r="H407" s="377">
        <f t="shared" si="29"/>
        <v>0</v>
      </c>
    </row>
    <row r="408" spans="1:8" outlineLevel="2" x14ac:dyDescent="0.25">
      <c r="A408" s="180"/>
      <c r="B408" s="180" t="s">
        <v>1618</v>
      </c>
      <c r="C408" s="254" t="s">
        <v>1934</v>
      </c>
      <c r="D408" s="164" t="s">
        <v>1512</v>
      </c>
      <c r="E408" s="265" t="s">
        <v>1495</v>
      </c>
      <c r="F408" s="265">
        <v>1</v>
      </c>
      <c r="G408" s="377">
        <v>0</v>
      </c>
      <c r="H408" s="377">
        <f t="shared" si="29"/>
        <v>0</v>
      </c>
    </row>
    <row r="409" spans="1:8" outlineLevel="2" x14ac:dyDescent="0.25">
      <c r="A409" s="180"/>
      <c r="B409" s="180" t="s">
        <v>1619</v>
      </c>
      <c r="C409" s="254" t="s">
        <v>1934</v>
      </c>
      <c r="D409" s="164" t="s">
        <v>1513</v>
      </c>
      <c r="E409" s="265" t="s">
        <v>1495</v>
      </c>
      <c r="F409" s="265">
        <v>1</v>
      </c>
      <c r="G409" s="377">
        <v>0</v>
      </c>
      <c r="H409" s="377">
        <f t="shared" si="29"/>
        <v>0</v>
      </c>
    </row>
    <row r="410" spans="1:8" outlineLevel="2" x14ac:dyDescent="0.25">
      <c r="A410" s="180"/>
      <c r="B410" s="180" t="s">
        <v>1620</v>
      </c>
      <c r="C410" s="254" t="s">
        <v>1934</v>
      </c>
      <c r="D410" s="164" t="s">
        <v>1514</v>
      </c>
      <c r="E410" s="265" t="s">
        <v>1495</v>
      </c>
      <c r="F410" s="265">
        <v>1</v>
      </c>
      <c r="G410" s="377">
        <v>0</v>
      </c>
      <c r="H410" s="377">
        <f t="shared" si="29"/>
        <v>0</v>
      </c>
    </row>
    <row r="411" spans="1:8" outlineLevel="2" x14ac:dyDescent="0.25">
      <c r="A411" s="180"/>
      <c r="B411" s="180" t="s">
        <v>1621</v>
      </c>
      <c r="C411" s="254" t="s">
        <v>1934</v>
      </c>
      <c r="D411" s="164" t="s">
        <v>1515</v>
      </c>
      <c r="E411" s="265" t="s">
        <v>1495</v>
      </c>
      <c r="F411" s="265">
        <v>1</v>
      </c>
      <c r="G411" s="377">
        <v>0</v>
      </c>
      <c r="H411" s="377">
        <f t="shared" si="29"/>
        <v>0</v>
      </c>
    </row>
    <row r="412" spans="1:8" ht="27.6" outlineLevel="2" x14ac:dyDescent="0.25">
      <c r="A412" s="180"/>
      <c r="B412" s="180" t="s">
        <v>1622</v>
      </c>
      <c r="C412" s="254" t="s">
        <v>1934</v>
      </c>
      <c r="D412" s="164" t="s">
        <v>670</v>
      </c>
      <c r="E412" s="265" t="s">
        <v>1495</v>
      </c>
      <c r="F412" s="265">
        <v>1</v>
      </c>
      <c r="G412" s="377">
        <v>0</v>
      </c>
      <c r="H412" s="377">
        <f t="shared" si="29"/>
        <v>0</v>
      </c>
    </row>
    <row r="413" spans="1:8" ht="27.6" outlineLevel="1" x14ac:dyDescent="0.25">
      <c r="A413" s="171"/>
      <c r="B413" s="255" t="s">
        <v>1623</v>
      </c>
      <c r="C413" s="262"/>
      <c r="D413" s="192" t="s">
        <v>1943</v>
      </c>
      <c r="E413" s="270" t="s">
        <v>1495</v>
      </c>
      <c r="F413" s="270">
        <v>1</v>
      </c>
      <c r="G413" s="378">
        <f>G414</f>
        <v>0</v>
      </c>
      <c r="H413" s="379"/>
    </row>
    <row r="414" spans="1:8" ht="15.6" outlineLevel="2" x14ac:dyDescent="0.25">
      <c r="A414" s="171"/>
      <c r="B414" s="255" t="s">
        <v>1624</v>
      </c>
      <c r="C414" s="262"/>
      <c r="D414" s="192" t="s">
        <v>774</v>
      </c>
      <c r="E414" s="270" t="s">
        <v>1495</v>
      </c>
      <c r="F414" s="193">
        <f>SUM(F415:F423)</f>
        <v>9</v>
      </c>
      <c r="G414" s="378">
        <f>SUM(H415:H423)</f>
        <v>0</v>
      </c>
      <c r="H414" s="379"/>
    </row>
    <row r="415" spans="1:8" outlineLevel="2" x14ac:dyDescent="0.25">
      <c r="A415" s="180"/>
      <c r="B415" s="256" t="s">
        <v>1625</v>
      </c>
      <c r="C415" s="256" t="s">
        <v>1934</v>
      </c>
      <c r="D415" s="181" t="s">
        <v>1976</v>
      </c>
      <c r="E415" s="265" t="s">
        <v>1495</v>
      </c>
      <c r="F415" s="265">
        <v>1</v>
      </c>
      <c r="G415" s="377">
        <v>0</v>
      </c>
      <c r="H415" s="377">
        <f t="shared" ref="H415:H423" si="30">G415*F415</f>
        <v>0</v>
      </c>
    </row>
    <row r="416" spans="1:8" outlineLevel="2" x14ac:dyDescent="0.25">
      <c r="A416" s="180"/>
      <c r="B416" s="256" t="s">
        <v>1626</v>
      </c>
      <c r="C416" s="256" t="s">
        <v>1934</v>
      </c>
      <c r="D416" s="181" t="s">
        <v>1977</v>
      </c>
      <c r="E416" s="265" t="s">
        <v>1495</v>
      </c>
      <c r="F416" s="265">
        <v>1</v>
      </c>
      <c r="G416" s="377">
        <v>0</v>
      </c>
      <c r="H416" s="377">
        <f t="shared" si="30"/>
        <v>0</v>
      </c>
    </row>
    <row r="417" spans="1:8" outlineLevel="2" x14ac:dyDescent="0.25">
      <c r="A417" s="180"/>
      <c r="B417" s="256" t="s">
        <v>1627</v>
      </c>
      <c r="C417" s="256" t="s">
        <v>1934</v>
      </c>
      <c r="D417" s="181" t="s">
        <v>1978</v>
      </c>
      <c r="E417" s="265" t="s">
        <v>1495</v>
      </c>
      <c r="F417" s="265">
        <v>1</v>
      </c>
      <c r="G417" s="377">
        <v>0</v>
      </c>
      <c r="H417" s="377">
        <f t="shared" si="30"/>
        <v>0</v>
      </c>
    </row>
    <row r="418" spans="1:8" outlineLevel="2" x14ac:dyDescent="0.25">
      <c r="A418" s="180"/>
      <c r="B418" s="256" t="s">
        <v>1628</v>
      </c>
      <c r="C418" s="256" t="s">
        <v>1934</v>
      </c>
      <c r="D418" s="181" t="s">
        <v>1979</v>
      </c>
      <c r="E418" s="265" t="s">
        <v>1495</v>
      </c>
      <c r="F418" s="265">
        <v>1</v>
      </c>
      <c r="G418" s="377">
        <v>0</v>
      </c>
      <c r="H418" s="377">
        <f t="shared" si="30"/>
        <v>0</v>
      </c>
    </row>
    <row r="419" spans="1:8" outlineLevel="2" x14ac:dyDescent="0.25">
      <c r="A419" s="180"/>
      <c r="B419" s="256" t="s">
        <v>1629</v>
      </c>
      <c r="C419" s="256" t="s">
        <v>1934</v>
      </c>
      <c r="D419" s="181" t="s">
        <v>1980</v>
      </c>
      <c r="E419" s="265" t="s">
        <v>1495</v>
      </c>
      <c r="F419" s="265">
        <v>1</v>
      </c>
      <c r="G419" s="377">
        <v>0</v>
      </c>
      <c r="H419" s="377">
        <f t="shared" si="30"/>
        <v>0</v>
      </c>
    </row>
    <row r="420" spans="1:8" outlineLevel="2" x14ac:dyDescent="0.25">
      <c r="A420" s="180"/>
      <c r="B420" s="256" t="s">
        <v>1630</v>
      </c>
      <c r="C420" s="256" t="s">
        <v>1934</v>
      </c>
      <c r="D420" s="181" t="s">
        <v>1981</v>
      </c>
      <c r="E420" s="265" t="s">
        <v>1495</v>
      </c>
      <c r="F420" s="265">
        <v>1</v>
      </c>
      <c r="G420" s="377">
        <v>0</v>
      </c>
      <c r="H420" s="377">
        <f t="shared" si="30"/>
        <v>0</v>
      </c>
    </row>
    <row r="421" spans="1:8" outlineLevel="2" x14ac:dyDescent="0.25">
      <c r="A421" s="180"/>
      <c r="B421" s="256" t="s">
        <v>1631</v>
      </c>
      <c r="C421" s="256" t="s">
        <v>1934</v>
      </c>
      <c r="D421" s="181" t="s">
        <v>1982</v>
      </c>
      <c r="E421" s="265" t="s">
        <v>1495</v>
      </c>
      <c r="F421" s="265">
        <v>1</v>
      </c>
      <c r="G421" s="377">
        <v>0</v>
      </c>
      <c r="H421" s="377">
        <f t="shared" si="30"/>
        <v>0</v>
      </c>
    </row>
    <row r="422" spans="1:8" outlineLevel="2" x14ac:dyDescent="0.25">
      <c r="A422" s="180"/>
      <c r="B422" s="256" t="s">
        <v>1632</v>
      </c>
      <c r="C422" s="256" t="s">
        <v>1934</v>
      </c>
      <c r="D422" s="181" t="s">
        <v>1983</v>
      </c>
      <c r="E422" s="265" t="s">
        <v>1495</v>
      </c>
      <c r="F422" s="265">
        <v>1</v>
      </c>
      <c r="G422" s="377">
        <v>0</v>
      </c>
      <c r="H422" s="377">
        <f t="shared" si="30"/>
        <v>0</v>
      </c>
    </row>
    <row r="423" spans="1:8" ht="41.4" outlineLevel="2" x14ac:dyDescent="0.25">
      <c r="A423" s="180"/>
      <c r="B423" s="256" t="s">
        <v>1633</v>
      </c>
      <c r="C423" s="256" t="s">
        <v>1934</v>
      </c>
      <c r="D423" s="167" t="s">
        <v>1984</v>
      </c>
      <c r="E423" s="265" t="s">
        <v>1495</v>
      </c>
      <c r="F423" s="265">
        <v>1</v>
      </c>
      <c r="G423" s="377">
        <v>0</v>
      </c>
      <c r="H423" s="377">
        <f t="shared" si="30"/>
        <v>0</v>
      </c>
    </row>
    <row r="424" spans="1:8" ht="15.6" outlineLevel="1" x14ac:dyDescent="0.25">
      <c r="A424" s="193"/>
      <c r="B424" s="255" t="s">
        <v>1634</v>
      </c>
      <c r="C424" s="262"/>
      <c r="D424" s="192" t="s">
        <v>650</v>
      </c>
      <c r="E424" s="270" t="s">
        <v>1495</v>
      </c>
      <c r="F424" s="270">
        <v>1</v>
      </c>
      <c r="G424" s="378">
        <f>G425</f>
        <v>0</v>
      </c>
      <c r="H424" s="379"/>
    </row>
    <row r="425" spans="1:8" ht="15.6" outlineLevel="2" x14ac:dyDescent="0.25">
      <c r="A425" s="171"/>
      <c r="B425" s="255" t="s">
        <v>1635</v>
      </c>
      <c r="C425" s="262"/>
      <c r="D425" s="192" t="s">
        <v>774</v>
      </c>
      <c r="E425" s="270" t="s">
        <v>1495</v>
      </c>
      <c r="F425" s="193">
        <f>SUM(F426:F436)</f>
        <v>11</v>
      </c>
      <c r="G425" s="378">
        <f>SUM(H426:H436)</f>
        <v>0</v>
      </c>
      <c r="H425" s="379"/>
    </row>
    <row r="426" spans="1:8" outlineLevel="2" x14ac:dyDescent="0.25">
      <c r="A426" s="180"/>
      <c r="B426" s="180" t="s">
        <v>1637</v>
      </c>
      <c r="C426" s="180" t="s">
        <v>1934</v>
      </c>
      <c r="D426" s="181" t="s">
        <v>1428</v>
      </c>
      <c r="E426" s="265" t="s">
        <v>1495</v>
      </c>
      <c r="F426" s="265">
        <v>1</v>
      </c>
      <c r="G426" s="377">
        <v>0</v>
      </c>
      <c r="H426" s="377">
        <f t="shared" ref="H426:H436" si="31">G426*F426</f>
        <v>0</v>
      </c>
    </row>
    <row r="427" spans="1:8" outlineLevel="2" x14ac:dyDescent="0.25">
      <c r="A427" s="180"/>
      <c r="B427" s="180" t="s">
        <v>1638</v>
      </c>
      <c r="C427" s="180" t="s">
        <v>1934</v>
      </c>
      <c r="D427" s="181" t="s">
        <v>1429</v>
      </c>
      <c r="E427" s="265" t="s">
        <v>1495</v>
      </c>
      <c r="F427" s="265">
        <v>1</v>
      </c>
      <c r="G427" s="377">
        <v>0</v>
      </c>
      <c r="H427" s="377">
        <f t="shared" si="31"/>
        <v>0</v>
      </c>
    </row>
    <row r="428" spans="1:8" outlineLevel="2" x14ac:dyDescent="0.25">
      <c r="A428" s="180"/>
      <c r="B428" s="180" t="s">
        <v>1639</v>
      </c>
      <c r="C428" s="180" t="s">
        <v>1934</v>
      </c>
      <c r="D428" s="181" t="s">
        <v>1430</v>
      </c>
      <c r="E428" s="265" t="s">
        <v>1495</v>
      </c>
      <c r="F428" s="265">
        <v>1</v>
      </c>
      <c r="G428" s="377">
        <v>0</v>
      </c>
      <c r="H428" s="377">
        <f t="shared" si="31"/>
        <v>0</v>
      </c>
    </row>
    <row r="429" spans="1:8" outlineLevel="2" x14ac:dyDescent="0.25">
      <c r="A429" s="180"/>
      <c r="B429" s="180" t="s">
        <v>1640</v>
      </c>
      <c r="C429" s="180" t="s">
        <v>1934</v>
      </c>
      <c r="D429" s="181" t="s">
        <v>1431</v>
      </c>
      <c r="E429" s="265" t="s">
        <v>1495</v>
      </c>
      <c r="F429" s="265">
        <v>1</v>
      </c>
      <c r="G429" s="377">
        <v>0</v>
      </c>
      <c r="H429" s="377">
        <f t="shared" si="31"/>
        <v>0</v>
      </c>
    </row>
    <row r="430" spans="1:8" outlineLevel="2" x14ac:dyDescent="0.25">
      <c r="A430" s="180"/>
      <c r="B430" s="180" t="s">
        <v>1641</v>
      </c>
      <c r="C430" s="180" t="s">
        <v>1934</v>
      </c>
      <c r="D430" s="181" t="s">
        <v>1443</v>
      </c>
      <c r="E430" s="265" t="s">
        <v>1495</v>
      </c>
      <c r="F430" s="265">
        <v>1</v>
      </c>
      <c r="G430" s="377">
        <v>0</v>
      </c>
      <c r="H430" s="377">
        <f t="shared" si="31"/>
        <v>0</v>
      </c>
    </row>
    <row r="431" spans="1:8" outlineLevel="2" x14ac:dyDescent="0.25">
      <c r="A431" s="180"/>
      <c r="B431" s="180" t="s">
        <v>1642</v>
      </c>
      <c r="C431" s="180" t="s">
        <v>1934</v>
      </c>
      <c r="D431" s="181" t="s">
        <v>1444</v>
      </c>
      <c r="E431" s="265" t="s">
        <v>1495</v>
      </c>
      <c r="F431" s="265">
        <v>1</v>
      </c>
      <c r="G431" s="377">
        <v>0</v>
      </c>
      <c r="H431" s="377">
        <f t="shared" si="31"/>
        <v>0</v>
      </c>
    </row>
    <row r="432" spans="1:8" outlineLevel="2" x14ac:dyDescent="0.25">
      <c r="A432" s="180"/>
      <c r="B432" s="180" t="s">
        <v>1643</v>
      </c>
      <c r="C432" s="180" t="s">
        <v>1934</v>
      </c>
      <c r="D432" s="181" t="s">
        <v>1445</v>
      </c>
      <c r="E432" s="265" t="s">
        <v>1495</v>
      </c>
      <c r="F432" s="265">
        <v>1</v>
      </c>
      <c r="G432" s="377">
        <v>0</v>
      </c>
      <c r="H432" s="377">
        <f t="shared" si="31"/>
        <v>0</v>
      </c>
    </row>
    <row r="433" spans="1:8" outlineLevel="2" x14ac:dyDescent="0.25">
      <c r="A433" s="180"/>
      <c r="B433" s="180" t="s">
        <v>1644</v>
      </c>
      <c r="C433" s="180" t="s">
        <v>1934</v>
      </c>
      <c r="D433" s="181" t="s">
        <v>1446</v>
      </c>
      <c r="E433" s="265" t="s">
        <v>1495</v>
      </c>
      <c r="F433" s="265">
        <v>1</v>
      </c>
      <c r="G433" s="377">
        <v>0</v>
      </c>
      <c r="H433" s="377">
        <f t="shared" si="31"/>
        <v>0</v>
      </c>
    </row>
    <row r="434" spans="1:8" ht="27.6" outlineLevel="2" x14ac:dyDescent="0.25">
      <c r="A434" s="180"/>
      <c r="B434" s="180" t="s">
        <v>1645</v>
      </c>
      <c r="C434" s="180" t="s">
        <v>1934</v>
      </c>
      <c r="D434" s="167" t="s">
        <v>1985</v>
      </c>
      <c r="E434" s="265" t="s">
        <v>1495</v>
      </c>
      <c r="F434" s="265">
        <v>1</v>
      </c>
      <c r="G434" s="377">
        <v>0</v>
      </c>
      <c r="H434" s="377">
        <f t="shared" si="31"/>
        <v>0</v>
      </c>
    </row>
    <row r="435" spans="1:8" ht="41.4" outlineLevel="2" x14ac:dyDescent="0.25">
      <c r="A435" s="180"/>
      <c r="B435" s="180" t="s">
        <v>1646</v>
      </c>
      <c r="C435" s="180" t="s">
        <v>1934</v>
      </c>
      <c r="D435" s="167" t="s">
        <v>1986</v>
      </c>
      <c r="E435" s="265" t="s">
        <v>1495</v>
      </c>
      <c r="F435" s="265">
        <v>1</v>
      </c>
      <c r="G435" s="377">
        <v>0</v>
      </c>
      <c r="H435" s="377">
        <f t="shared" si="31"/>
        <v>0</v>
      </c>
    </row>
    <row r="436" spans="1:8" ht="41.4" outlineLevel="2" x14ac:dyDescent="0.25">
      <c r="A436" s="180"/>
      <c r="B436" s="180" t="s">
        <v>1647</v>
      </c>
      <c r="C436" s="180" t="s">
        <v>1934</v>
      </c>
      <c r="D436" s="167" t="s">
        <v>1987</v>
      </c>
      <c r="E436" s="265" t="s">
        <v>1495</v>
      </c>
      <c r="F436" s="265">
        <v>1</v>
      </c>
      <c r="G436" s="377">
        <v>0</v>
      </c>
      <c r="H436" s="377">
        <f t="shared" si="31"/>
        <v>0</v>
      </c>
    </row>
    <row r="437" spans="1:8" ht="15.6" outlineLevel="1" x14ac:dyDescent="0.25">
      <c r="A437" s="171"/>
      <c r="B437" s="255" t="s">
        <v>1648</v>
      </c>
      <c r="C437" s="262"/>
      <c r="D437" s="199" t="s">
        <v>651</v>
      </c>
      <c r="E437" s="270" t="s">
        <v>1495</v>
      </c>
      <c r="F437" s="270">
        <v>1</v>
      </c>
      <c r="G437" s="378">
        <f>G438</f>
        <v>0</v>
      </c>
      <c r="H437" s="379"/>
    </row>
    <row r="438" spans="1:8" ht="15.6" outlineLevel="2" x14ac:dyDescent="0.25">
      <c r="A438" s="171"/>
      <c r="B438" s="255" t="s">
        <v>1649</v>
      </c>
      <c r="C438" s="262"/>
      <c r="D438" s="192" t="s">
        <v>774</v>
      </c>
      <c r="E438" s="270" t="s">
        <v>1495</v>
      </c>
      <c r="F438" s="193">
        <f>SUM(F439:F447)</f>
        <v>9</v>
      </c>
      <c r="G438" s="378">
        <f>SUM(H439:H447)</f>
        <v>0</v>
      </c>
      <c r="H438" s="379"/>
    </row>
    <row r="439" spans="1:8" outlineLevel="2" x14ac:dyDescent="0.25">
      <c r="A439" s="180"/>
      <c r="B439" s="180" t="s">
        <v>1650</v>
      </c>
      <c r="C439" s="180" t="s">
        <v>1934</v>
      </c>
      <c r="D439" s="181" t="s">
        <v>1450</v>
      </c>
      <c r="E439" s="265" t="s">
        <v>1495</v>
      </c>
      <c r="F439" s="265">
        <v>1</v>
      </c>
      <c r="G439" s="377">
        <v>0</v>
      </c>
      <c r="H439" s="377">
        <f t="shared" ref="H439:H447" si="32">G439*F439</f>
        <v>0</v>
      </c>
    </row>
    <row r="440" spans="1:8" outlineLevel="2" x14ac:dyDescent="0.25">
      <c r="A440" s="180"/>
      <c r="B440" s="180" t="s">
        <v>1651</v>
      </c>
      <c r="C440" s="180" t="s">
        <v>1934</v>
      </c>
      <c r="D440" s="181" t="s">
        <v>1451</v>
      </c>
      <c r="E440" s="265" t="s">
        <v>1495</v>
      </c>
      <c r="F440" s="265">
        <v>1</v>
      </c>
      <c r="G440" s="377">
        <v>0</v>
      </c>
      <c r="H440" s="377">
        <f t="shared" si="32"/>
        <v>0</v>
      </c>
    </row>
    <row r="441" spans="1:8" outlineLevel="2" x14ac:dyDescent="0.25">
      <c r="A441" s="180"/>
      <c r="B441" s="180" t="s">
        <v>1652</v>
      </c>
      <c r="C441" s="180" t="s">
        <v>1934</v>
      </c>
      <c r="D441" s="181" t="s">
        <v>1452</v>
      </c>
      <c r="E441" s="265" t="s">
        <v>1495</v>
      </c>
      <c r="F441" s="265">
        <v>1</v>
      </c>
      <c r="G441" s="377">
        <v>0</v>
      </c>
      <c r="H441" s="377">
        <f t="shared" si="32"/>
        <v>0</v>
      </c>
    </row>
    <row r="442" spans="1:8" outlineLevel="2" x14ac:dyDescent="0.25">
      <c r="A442" s="180"/>
      <c r="B442" s="180" t="s">
        <v>1653</v>
      </c>
      <c r="C442" s="180" t="s">
        <v>1934</v>
      </c>
      <c r="D442" s="181" t="s">
        <v>1453</v>
      </c>
      <c r="E442" s="265" t="s">
        <v>1495</v>
      </c>
      <c r="F442" s="265">
        <v>1</v>
      </c>
      <c r="G442" s="377">
        <v>0</v>
      </c>
      <c r="H442" s="377">
        <f t="shared" si="32"/>
        <v>0</v>
      </c>
    </row>
    <row r="443" spans="1:8" outlineLevel="2" x14ac:dyDescent="0.25">
      <c r="A443" s="180"/>
      <c r="B443" s="180" t="s">
        <v>1654</v>
      </c>
      <c r="C443" s="180" t="s">
        <v>1934</v>
      </c>
      <c r="D443" s="181" t="s">
        <v>1465</v>
      </c>
      <c r="E443" s="265" t="s">
        <v>1495</v>
      </c>
      <c r="F443" s="265">
        <v>1</v>
      </c>
      <c r="G443" s="377">
        <v>0</v>
      </c>
      <c r="H443" s="377">
        <f t="shared" si="32"/>
        <v>0</v>
      </c>
    </row>
    <row r="444" spans="1:8" outlineLevel="2" x14ac:dyDescent="0.25">
      <c r="A444" s="180"/>
      <c r="B444" s="180" t="s">
        <v>1655</v>
      </c>
      <c r="C444" s="180" t="s">
        <v>1934</v>
      </c>
      <c r="D444" s="181" t="s">
        <v>1466</v>
      </c>
      <c r="E444" s="265" t="s">
        <v>1495</v>
      </c>
      <c r="F444" s="265">
        <v>1</v>
      </c>
      <c r="G444" s="377">
        <v>0</v>
      </c>
      <c r="H444" s="377">
        <f t="shared" si="32"/>
        <v>0</v>
      </c>
    </row>
    <row r="445" spans="1:8" outlineLevel="2" x14ac:dyDescent="0.25">
      <c r="A445" s="180"/>
      <c r="B445" s="180" t="s">
        <v>1656</v>
      </c>
      <c r="C445" s="180" t="s">
        <v>1934</v>
      </c>
      <c r="D445" s="181" t="s">
        <v>1467</v>
      </c>
      <c r="E445" s="265" t="s">
        <v>1495</v>
      </c>
      <c r="F445" s="265">
        <v>1</v>
      </c>
      <c r="G445" s="377">
        <v>0</v>
      </c>
      <c r="H445" s="377">
        <f t="shared" si="32"/>
        <v>0</v>
      </c>
    </row>
    <row r="446" spans="1:8" outlineLevel="2" x14ac:dyDescent="0.25">
      <c r="A446" s="180"/>
      <c r="B446" s="180" t="s">
        <v>1657</v>
      </c>
      <c r="C446" s="180" t="s">
        <v>1934</v>
      </c>
      <c r="D446" s="181" t="s">
        <v>1468</v>
      </c>
      <c r="E446" s="265" t="s">
        <v>1495</v>
      </c>
      <c r="F446" s="265">
        <v>1</v>
      </c>
      <c r="G446" s="377">
        <v>0</v>
      </c>
      <c r="H446" s="377">
        <f t="shared" si="32"/>
        <v>0</v>
      </c>
    </row>
    <row r="447" spans="1:8" ht="27.6" outlineLevel="2" x14ac:dyDescent="0.25">
      <c r="A447" s="180"/>
      <c r="B447" s="180" t="s">
        <v>1658</v>
      </c>
      <c r="C447" s="180" t="s">
        <v>1934</v>
      </c>
      <c r="D447" s="167" t="s">
        <v>664</v>
      </c>
      <c r="E447" s="265" t="s">
        <v>1495</v>
      </c>
      <c r="F447" s="265">
        <v>1</v>
      </c>
      <c r="G447" s="377">
        <v>0</v>
      </c>
      <c r="H447" s="377">
        <f t="shared" si="32"/>
        <v>0</v>
      </c>
    </row>
    <row r="448" spans="1:8" ht="15.6" outlineLevel="1" x14ac:dyDescent="0.25">
      <c r="A448" s="171"/>
      <c r="B448" s="255" t="s">
        <v>1659</v>
      </c>
      <c r="C448" s="262"/>
      <c r="D448" s="192" t="s">
        <v>652</v>
      </c>
      <c r="E448" s="270" t="s">
        <v>1495</v>
      </c>
      <c r="F448" s="270">
        <v>1</v>
      </c>
      <c r="G448" s="378">
        <f>G449</f>
        <v>0</v>
      </c>
      <c r="H448" s="379"/>
    </row>
    <row r="449" spans="1:8" ht="15.6" outlineLevel="2" x14ac:dyDescent="0.25">
      <c r="A449" s="171"/>
      <c r="B449" s="255" t="s">
        <v>1660</v>
      </c>
      <c r="C449" s="262"/>
      <c r="D449" s="192" t="s">
        <v>774</v>
      </c>
      <c r="E449" s="270" t="s">
        <v>1495</v>
      </c>
      <c r="F449" s="193">
        <f>SUM(F450:F458)</f>
        <v>9</v>
      </c>
      <c r="G449" s="378">
        <f>SUM(H450:H458)</f>
        <v>0</v>
      </c>
      <c r="H449" s="379"/>
    </row>
    <row r="450" spans="1:8" outlineLevel="2" x14ac:dyDescent="0.25">
      <c r="A450" s="180"/>
      <c r="B450" s="180" t="s">
        <v>1661</v>
      </c>
      <c r="C450" s="180" t="s">
        <v>1934</v>
      </c>
      <c r="D450" s="167" t="s">
        <v>1518</v>
      </c>
      <c r="E450" s="265" t="s">
        <v>1495</v>
      </c>
      <c r="F450" s="265">
        <v>1</v>
      </c>
      <c r="G450" s="377">
        <v>0</v>
      </c>
      <c r="H450" s="377">
        <f t="shared" ref="H450:H458" si="33">G450*F450</f>
        <v>0</v>
      </c>
    </row>
    <row r="451" spans="1:8" outlineLevel="2" x14ac:dyDescent="0.25">
      <c r="A451" s="180"/>
      <c r="B451" s="180" t="s">
        <v>1662</v>
      </c>
      <c r="C451" s="180" t="s">
        <v>1934</v>
      </c>
      <c r="D451" s="167" t="s">
        <v>1519</v>
      </c>
      <c r="E451" s="265" t="s">
        <v>1495</v>
      </c>
      <c r="F451" s="265">
        <v>1</v>
      </c>
      <c r="G451" s="377">
        <v>0</v>
      </c>
      <c r="H451" s="377">
        <f t="shared" si="33"/>
        <v>0</v>
      </c>
    </row>
    <row r="452" spans="1:8" outlineLevel="2" x14ac:dyDescent="0.25">
      <c r="A452" s="180"/>
      <c r="B452" s="180" t="s">
        <v>1663</v>
      </c>
      <c r="C452" s="180" t="s">
        <v>1934</v>
      </c>
      <c r="D452" s="167" t="s">
        <v>1520</v>
      </c>
      <c r="E452" s="265" t="s">
        <v>1495</v>
      </c>
      <c r="F452" s="265">
        <v>1</v>
      </c>
      <c r="G452" s="377">
        <v>0</v>
      </c>
      <c r="H452" s="377">
        <f t="shared" si="33"/>
        <v>0</v>
      </c>
    </row>
    <row r="453" spans="1:8" outlineLevel="2" x14ac:dyDescent="0.25">
      <c r="A453" s="180"/>
      <c r="B453" s="180" t="s">
        <v>1664</v>
      </c>
      <c r="C453" s="180" t="s">
        <v>1934</v>
      </c>
      <c r="D453" s="167" t="s">
        <v>1521</v>
      </c>
      <c r="E453" s="265" t="s">
        <v>1495</v>
      </c>
      <c r="F453" s="265">
        <v>1</v>
      </c>
      <c r="G453" s="377">
        <v>0</v>
      </c>
      <c r="H453" s="377">
        <f t="shared" si="33"/>
        <v>0</v>
      </c>
    </row>
    <row r="454" spans="1:8" outlineLevel="2" x14ac:dyDescent="0.25">
      <c r="A454" s="180"/>
      <c r="B454" s="180" t="s">
        <v>1665</v>
      </c>
      <c r="C454" s="180" t="s">
        <v>1934</v>
      </c>
      <c r="D454" s="167" t="s">
        <v>1533</v>
      </c>
      <c r="E454" s="265" t="s">
        <v>1495</v>
      </c>
      <c r="F454" s="265">
        <v>1</v>
      </c>
      <c r="G454" s="377">
        <v>0</v>
      </c>
      <c r="H454" s="377">
        <f t="shared" si="33"/>
        <v>0</v>
      </c>
    </row>
    <row r="455" spans="1:8" outlineLevel="2" x14ac:dyDescent="0.25">
      <c r="A455" s="180"/>
      <c r="B455" s="180" t="s">
        <v>1666</v>
      </c>
      <c r="C455" s="180" t="s">
        <v>1934</v>
      </c>
      <c r="D455" s="167" t="s">
        <v>1534</v>
      </c>
      <c r="E455" s="265" t="s">
        <v>1495</v>
      </c>
      <c r="F455" s="265">
        <v>1</v>
      </c>
      <c r="G455" s="377">
        <v>0</v>
      </c>
      <c r="H455" s="377">
        <f t="shared" si="33"/>
        <v>0</v>
      </c>
    </row>
    <row r="456" spans="1:8" outlineLevel="2" x14ac:dyDescent="0.25">
      <c r="A456" s="180"/>
      <c r="B456" s="180" t="s">
        <v>1667</v>
      </c>
      <c r="C456" s="180" t="s">
        <v>1934</v>
      </c>
      <c r="D456" s="167" t="s">
        <v>1535</v>
      </c>
      <c r="E456" s="265" t="s">
        <v>1495</v>
      </c>
      <c r="F456" s="265">
        <v>1</v>
      </c>
      <c r="G456" s="377">
        <v>0</v>
      </c>
      <c r="H456" s="377">
        <f t="shared" si="33"/>
        <v>0</v>
      </c>
    </row>
    <row r="457" spans="1:8" outlineLevel="2" x14ac:dyDescent="0.25">
      <c r="A457" s="180"/>
      <c r="B457" s="180" t="s">
        <v>1668</v>
      </c>
      <c r="C457" s="180" t="s">
        <v>1934</v>
      </c>
      <c r="D457" s="167" t="s">
        <v>1536</v>
      </c>
      <c r="E457" s="265" t="s">
        <v>1495</v>
      </c>
      <c r="F457" s="265">
        <v>1</v>
      </c>
      <c r="G457" s="377">
        <v>0</v>
      </c>
      <c r="H457" s="377">
        <f t="shared" si="33"/>
        <v>0</v>
      </c>
    </row>
    <row r="458" spans="1:8" ht="27.6" outlineLevel="2" x14ac:dyDescent="0.25">
      <c r="A458" s="180"/>
      <c r="B458" s="180" t="s">
        <v>1669</v>
      </c>
      <c r="C458" s="180" t="s">
        <v>1934</v>
      </c>
      <c r="D458" s="167" t="s">
        <v>816</v>
      </c>
      <c r="E458" s="265" t="s">
        <v>1495</v>
      </c>
      <c r="F458" s="265">
        <v>1</v>
      </c>
      <c r="G458" s="377">
        <v>0</v>
      </c>
      <c r="H458" s="377">
        <f t="shared" si="33"/>
        <v>0</v>
      </c>
    </row>
    <row r="459" spans="1:8" ht="15.6" outlineLevel="1" x14ac:dyDescent="0.25">
      <c r="A459" s="171"/>
      <c r="B459" s="255" t="s">
        <v>1670</v>
      </c>
      <c r="C459" s="262"/>
      <c r="D459" s="192" t="s">
        <v>653</v>
      </c>
      <c r="E459" s="270" t="s">
        <v>1495</v>
      </c>
      <c r="F459" s="270">
        <v>1</v>
      </c>
      <c r="G459" s="378">
        <f>G460</f>
        <v>0</v>
      </c>
      <c r="H459" s="379"/>
    </row>
    <row r="460" spans="1:8" ht="15.6" outlineLevel="2" x14ac:dyDescent="0.25">
      <c r="A460" s="171"/>
      <c r="B460" s="255" t="s">
        <v>1671</v>
      </c>
      <c r="C460" s="262"/>
      <c r="D460" s="192" t="s">
        <v>774</v>
      </c>
      <c r="E460" s="270" t="s">
        <v>1495</v>
      </c>
      <c r="F460" s="193">
        <f>SUM(F461:F469)</f>
        <v>9</v>
      </c>
      <c r="G460" s="378">
        <f>SUM(H461:H469)</f>
        <v>0</v>
      </c>
      <c r="H460" s="379"/>
    </row>
    <row r="461" spans="1:8" outlineLevel="2" x14ac:dyDescent="0.25">
      <c r="A461" s="180"/>
      <c r="B461" s="180" t="s">
        <v>1672</v>
      </c>
      <c r="C461" s="180" t="s">
        <v>1934</v>
      </c>
      <c r="D461" s="167" t="s">
        <v>1537</v>
      </c>
      <c r="E461" s="265" t="s">
        <v>1495</v>
      </c>
      <c r="F461" s="265">
        <v>1</v>
      </c>
      <c r="G461" s="377">
        <v>0</v>
      </c>
      <c r="H461" s="377">
        <f t="shared" ref="H461:H469" si="34">G461*F461</f>
        <v>0</v>
      </c>
    </row>
    <row r="462" spans="1:8" outlineLevel="2" x14ac:dyDescent="0.25">
      <c r="A462" s="180"/>
      <c r="B462" s="180" t="s">
        <v>1673</v>
      </c>
      <c r="C462" s="180" t="s">
        <v>1934</v>
      </c>
      <c r="D462" s="167" t="s">
        <v>1538</v>
      </c>
      <c r="E462" s="265" t="s">
        <v>1495</v>
      </c>
      <c r="F462" s="265">
        <v>1</v>
      </c>
      <c r="G462" s="377">
        <v>0</v>
      </c>
      <c r="H462" s="377">
        <f t="shared" si="34"/>
        <v>0</v>
      </c>
    </row>
    <row r="463" spans="1:8" outlineLevel="2" x14ac:dyDescent="0.25">
      <c r="A463" s="180"/>
      <c r="B463" s="180" t="s">
        <v>1674</v>
      </c>
      <c r="C463" s="180" t="s">
        <v>1934</v>
      </c>
      <c r="D463" s="167" t="s">
        <v>1539</v>
      </c>
      <c r="E463" s="265" t="s">
        <v>1495</v>
      </c>
      <c r="F463" s="265">
        <v>1</v>
      </c>
      <c r="G463" s="377">
        <v>0</v>
      </c>
      <c r="H463" s="377">
        <f t="shared" si="34"/>
        <v>0</v>
      </c>
    </row>
    <row r="464" spans="1:8" outlineLevel="2" x14ac:dyDescent="0.25">
      <c r="A464" s="180"/>
      <c r="B464" s="180" t="s">
        <v>1675</v>
      </c>
      <c r="C464" s="180" t="s">
        <v>1934</v>
      </c>
      <c r="D464" s="167" t="s">
        <v>1540</v>
      </c>
      <c r="E464" s="265" t="s">
        <v>1495</v>
      </c>
      <c r="F464" s="265">
        <v>1</v>
      </c>
      <c r="G464" s="377">
        <v>0</v>
      </c>
      <c r="H464" s="377">
        <f t="shared" si="34"/>
        <v>0</v>
      </c>
    </row>
    <row r="465" spans="1:8" outlineLevel="2" x14ac:dyDescent="0.25">
      <c r="A465" s="180"/>
      <c r="B465" s="180" t="s">
        <v>1676</v>
      </c>
      <c r="C465" s="180" t="s">
        <v>1934</v>
      </c>
      <c r="D465" s="167" t="s">
        <v>1552</v>
      </c>
      <c r="E465" s="265" t="s">
        <v>1495</v>
      </c>
      <c r="F465" s="265">
        <v>1</v>
      </c>
      <c r="G465" s="377">
        <v>0</v>
      </c>
      <c r="H465" s="377">
        <f t="shared" si="34"/>
        <v>0</v>
      </c>
    </row>
    <row r="466" spans="1:8" outlineLevel="2" x14ac:dyDescent="0.25">
      <c r="A466" s="180"/>
      <c r="B466" s="180" t="s">
        <v>1677</v>
      </c>
      <c r="C466" s="180" t="s">
        <v>1934</v>
      </c>
      <c r="D466" s="167" t="s">
        <v>1553</v>
      </c>
      <c r="E466" s="265" t="s">
        <v>1495</v>
      </c>
      <c r="F466" s="265">
        <v>1</v>
      </c>
      <c r="G466" s="377">
        <v>0</v>
      </c>
      <c r="H466" s="377">
        <f t="shared" si="34"/>
        <v>0</v>
      </c>
    </row>
    <row r="467" spans="1:8" outlineLevel="2" x14ac:dyDescent="0.25">
      <c r="A467" s="180"/>
      <c r="B467" s="180" t="s">
        <v>1678</v>
      </c>
      <c r="C467" s="180" t="s">
        <v>1934</v>
      </c>
      <c r="D467" s="167" t="s">
        <v>1554</v>
      </c>
      <c r="E467" s="265" t="s">
        <v>1495</v>
      </c>
      <c r="F467" s="265">
        <v>1</v>
      </c>
      <c r="G467" s="377">
        <v>0</v>
      </c>
      <c r="H467" s="377">
        <f t="shared" si="34"/>
        <v>0</v>
      </c>
    </row>
    <row r="468" spans="1:8" outlineLevel="2" x14ac:dyDescent="0.25">
      <c r="A468" s="180"/>
      <c r="B468" s="180" t="s">
        <v>1679</v>
      </c>
      <c r="C468" s="180" t="s">
        <v>1934</v>
      </c>
      <c r="D468" s="167" t="s">
        <v>1555</v>
      </c>
      <c r="E468" s="265" t="s">
        <v>1495</v>
      </c>
      <c r="F468" s="265">
        <v>1</v>
      </c>
      <c r="G468" s="377">
        <v>0</v>
      </c>
      <c r="H468" s="377">
        <f t="shared" si="34"/>
        <v>0</v>
      </c>
    </row>
    <row r="469" spans="1:8" ht="27.6" outlineLevel="2" x14ac:dyDescent="0.25">
      <c r="A469" s="180"/>
      <c r="B469" s="180" t="s">
        <v>1680</v>
      </c>
      <c r="C469" s="180" t="s">
        <v>1934</v>
      </c>
      <c r="D469" s="167" t="s">
        <v>818</v>
      </c>
      <c r="E469" s="265" t="s">
        <v>1495</v>
      </c>
      <c r="F469" s="265">
        <v>1</v>
      </c>
      <c r="G469" s="377">
        <v>0</v>
      </c>
      <c r="H469" s="377">
        <f t="shared" si="34"/>
        <v>0</v>
      </c>
    </row>
    <row r="470" spans="1:8" ht="15.6" outlineLevel="1" x14ac:dyDescent="0.25">
      <c r="A470" s="171"/>
      <c r="B470" s="255" t="s">
        <v>1681</v>
      </c>
      <c r="C470" s="262"/>
      <c r="D470" s="192" t="s">
        <v>654</v>
      </c>
      <c r="E470" s="270" t="s">
        <v>1495</v>
      </c>
      <c r="F470" s="270">
        <v>1</v>
      </c>
      <c r="G470" s="378">
        <f>G471</f>
        <v>0</v>
      </c>
      <c r="H470" s="379"/>
    </row>
    <row r="471" spans="1:8" ht="15.6" outlineLevel="2" x14ac:dyDescent="0.25">
      <c r="A471" s="171"/>
      <c r="B471" s="255" t="s">
        <v>1682</v>
      </c>
      <c r="C471" s="262"/>
      <c r="D471" s="192" t="s">
        <v>774</v>
      </c>
      <c r="E471" s="270" t="s">
        <v>1495</v>
      </c>
      <c r="F471" s="193">
        <f>SUM(F472:F480)</f>
        <v>9</v>
      </c>
      <c r="G471" s="378">
        <f>SUM(H472:H480)</f>
        <v>0</v>
      </c>
      <c r="H471" s="379"/>
    </row>
    <row r="472" spans="1:8" outlineLevel="2" x14ac:dyDescent="0.25">
      <c r="A472" s="180"/>
      <c r="B472" s="180" t="s">
        <v>1683</v>
      </c>
      <c r="C472" s="180" t="s">
        <v>1934</v>
      </c>
      <c r="D472" s="167" t="s">
        <v>1556</v>
      </c>
      <c r="E472" s="265" t="s">
        <v>1495</v>
      </c>
      <c r="F472" s="265">
        <v>1</v>
      </c>
      <c r="G472" s="377">
        <v>0</v>
      </c>
      <c r="H472" s="377">
        <f t="shared" ref="H472:H480" si="35">G472*F472</f>
        <v>0</v>
      </c>
    </row>
    <row r="473" spans="1:8" outlineLevel="2" x14ac:dyDescent="0.25">
      <c r="A473" s="180"/>
      <c r="B473" s="180" t="s">
        <v>1684</v>
      </c>
      <c r="C473" s="180" t="s">
        <v>1934</v>
      </c>
      <c r="D473" s="167" t="s">
        <v>1557</v>
      </c>
      <c r="E473" s="265" t="s">
        <v>1495</v>
      </c>
      <c r="F473" s="265">
        <v>1</v>
      </c>
      <c r="G473" s="377">
        <v>0</v>
      </c>
      <c r="H473" s="377">
        <f t="shared" si="35"/>
        <v>0</v>
      </c>
    </row>
    <row r="474" spans="1:8" outlineLevel="2" x14ac:dyDescent="0.25">
      <c r="A474" s="180"/>
      <c r="B474" s="180" t="s">
        <v>1685</v>
      </c>
      <c r="C474" s="180" t="s">
        <v>1934</v>
      </c>
      <c r="D474" s="167" t="s">
        <v>1558</v>
      </c>
      <c r="E474" s="265" t="s">
        <v>1495</v>
      </c>
      <c r="F474" s="265">
        <v>1</v>
      </c>
      <c r="G474" s="377">
        <v>0</v>
      </c>
      <c r="H474" s="377">
        <f t="shared" si="35"/>
        <v>0</v>
      </c>
    </row>
    <row r="475" spans="1:8" outlineLevel="2" x14ac:dyDescent="0.25">
      <c r="A475" s="180"/>
      <c r="B475" s="180" t="s">
        <v>1686</v>
      </c>
      <c r="C475" s="180" t="s">
        <v>1934</v>
      </c>
      <c r="D475" s="167" t="s">
        <v>1559</v>
      </c>
      <c r="E475" s="265" t="s">
        <v>1495</v>
      </c>
      <c r="F475" s="265">
        <v>1</v>
      </c>
      <c r="G475" s="377">
        <v>0</v>
      </c>
      <c r="H475" s="377">
        <f t="shared" si="35"/>
        <v>0</v>
      </c>
    </row>
    <row r="476" spans="1:8" outlineLevel="2" x14ac:dyDescent="0.25">
      <c r="A476" s="180"/>
      <c r="B476" s="180" t="s">
        <v>1687</v>
      </c>
      <c r="C476" s="180" t="s">
        <v>1934</v>
      </c>
      <c r="D476" s="167" t="s">
        <v>1571</v>
      </c>
      <c r="E476" s="265" t="s">
        <v>1495</v>
      </c>
      <c r="F476" s="265">
        <v>1</v>
      </c>
      <c r="G476" s="377">
        <v>0</v>
      </c>
      <c r="H476" s="377">
        <f t="shared" si="35"/>
        <v>0</v>
      </c>
    </row>
    <row r="477" spans="1:8" outlineLevel="2" x14ac:dyDescent="0.25">
      <c r="A477" s="180"/>
      <c r="B477" s="180" t="s">
        <v>1688</v>
      </c>
      <c r="C477" s="180" t="s">
        <v>1934</v>
      </c>
      <c r="D477" s="167" t="s">
        <v>1572</v>
      </c>
      <c r="E477" s="265" t="s">
        <v>1495</v>
      </c>
      <c r="F477" s="265">
        <v>1</v>
      </c>
      <c r="G477" s="377">
        <v>0</v>
      </c>
      <c r="H477" s="377">
        <f t="shared" si="35"/>
        <v>0</v>
      </c>
    </row>
    <row r="478" spans="1:8" outlineLevel="2" x14ac:dyDescent="0.25">
      <c r="A478" s="180"/>
      <c r="B478" s="180" t="s">
        <v>1689</v>
      </c>
      <c r="C478" s="180" t="s">
        <v>1934</v>
      </c>
      <c r="D478" s="167" t="s">
        <v>1573</v>
      </c>
      <c r="E478" s="265" t="s">
        <v>1495</v>
      </c>
      <c r="F478" s="265">
        <v>1</v>
      </c>
      <c r="G478" s="377">
        <v>0</v>
      </c>
      <c r="H478" s="377">
        <f t="shared" si="35"/>
        <v>0</v>
      </c>
    </row>
    <row r="479" spans="1:8" outlineLevel="2" x14ac:dyDescent="0.25">
      <c r="A479" s="180"/>
      <c r="B479" s="180" t="s">
        <v>1690</v>
      </c>
      <c r="C479" s="180" t="s">
        <v>1934</v>
      </c>
      <c r="D479" s="167" t="s">
        <v>1574</v>
      </c>
      <c r="E479" s="265" t="s">
        <v>1495</v>
      </c>
      <c r="F479" s="265">
        <v>1</v>
      </c>
      <c r="G479" s="377">
        <v>0</v>
      </c>
      <c r="H479" s="377">
        <f t="shared" si="35"/>
        <v>0</v>
      </c>
    </row>
    <row r="480" spans="1:8" ht="27.6" outlineLevel="2" x14ac:dyDescent="0.25">
      <c r="A480" s="180"/>
      <c r="B480" s="180" t="s">
        <v>1691</v>
      </c>
      <c r="C480" s="180" t="s">
        <v>1934</v>
      </c>
      <c r="D480" s="167" t="s">
        <v>820</v>
      </c>
      <c r="E480" s="265" t="s">
        <v>1495</v>
      </c>
      <c r="F480" s="265">
        <v>1</v>
      </c>
      <c r="G480" s="377">
        <v>0</v>
      </c>
      <c r="H480" s="377">
        <f t="shared" si="35"/>
        <v>0</v>
      </c>
    </row>
    <row r="481" spans="1:8" ht="15.6" outlineLevel="1" x14ac:dyDescent="0.25">
      <c r="A481" s="171"/>
      <c r="B481" s="255" t="s">
        <v>1692</v>
      </c>
      <c r="C481" s="262"/>
      <c r="D481" s="192" t="s">
        <v>1947</v>
      </c>
      <c r="E481" s="270" t="s">
        <v>1495</v>
      </c>
      <c r="F481" s="270">
        <v>1</v>
      </c>
      <c r="G481" s="378">
        <f>G482</f>
        <v>0</v>
      </c>
      <c r="H481" s="379"/>
    </row>
    <row r="482" spans="1:8" ht="15.6" outlineLevel="1" x14ac:dyDescent="0.25">
      <c r="A482" s="171"/>
      <c r="B482" s="255" t="s">
        <v>1693</v>
      </c>
      <c r="C482" s="262"/>
      <c r="D482" s="192" t="s">
        <v>774</v>
      </c>
      <c r="E482" s="270" t="s">
        <v>1495</v>
      </c>
      <c r="F482" s="193">
        <f>SUM(F483:F491)</f>
        <v>9</v>
      </c>
      <c r="G482" s="378">
        <f>SUM(H483:H491)</f>
        <v>0</v>
      </c>
      <c r="H482" s="379"/>
    </row>
    <row r="483" spans="1:8" outlineLevel="1" x14ac:dyDescent="0.25">
      <c r="A483" s="180"/>
      <c r="B483" s="180" t="s">
        <v>1694</v>
      </c>
      <c r="C483" s="180" t="s">
        <v>1934</v>
      </c>
      <c r="D483" s="167" t="s">
        <v>1988</v>
      </c>
      <c r="E483" s="265" t="s">
        <v>1495</v>
      </c>
      <c r="F483" s="265">
        <v>1</v>
      </c>
      <c r="G483" s="377">
        <v>0</v>
      </c>
      <c r="H483" s="377">
        <f t="shared" ref="H483:H491" si="36">G483*F483</f>
        <v>0</v>
      </c>
    </row>
    <row r="484" spans="1:8" outlineLevel="1" x14ac:dyDescent="0.25">
      <c r="A484" s="180"/>
      <c r="B484" s="180" t="s">
        <v>1695</v>
      </c>
      <c r="C484" s="180" t="s">
        <v>1934</v>
      </c>
      <c r="D484" s="167" t="s">
        <v>1989</v>
      </c>
      <c r="E484" s="265" t="s">
        <v>1495</v>
      </c>
      <c r="F484" s="265">
        <v>1</v>
      </c>
      <c r="G484" s="377">
        <v>0</v>
      </c>
      <c r="H484" s="377">
        <f t="shared" si="36"/>
        <v>0</v>
      </c>
    </row>
    <row r="485" spans="1:8" outlineLevel="1" x14ac:dyDescent="0.25">
      <c r="A485" s="180"/>
      <c r="B485" s="180" t="s">
        <v>1696</v>
      </c>
      <c r="C485" s="180" t="s">
        <v>1934</v>
      </c>
      <c r="D485" s="167" t="s">
        <v>1990</v>
      </c>
      <c r="E485" s="265" t="s">
        <v>1495</v>
      </c>
      <c r="F485" s="265">
        <v>1</v>
      </c>
      <c r="G485" s="377">
        <v>0</v>
      </c>
      <c r="H485" s="377">
        <f t="shared" si="36"/>
        <v>0</v>
      </c>
    </row>
    <row r="486" spans="1:8" outlineLevel="1" x14ac:dyDescent="0.25">
      <c r="A486" s="180"/>
      <c r="B486" s="180" t="s">
        <v>1697</v>
      </c>
      <c r="C486" s="180" t="s">
        <v>1934</v>
      </c>
      <c r="D486" s="167" t="s">
        <v>1991</v>
      </c>
      <c r="E486" s="265" t="s">
        <v>1495</v>
      </c>
      <c r="F486" s="265">
        <v>1</v>
      </c>
      <c r="G486" s="377">
        <v>0</v>
      </c>
      <c r="H486" s="377">
        <f t="shared" si="36"/>
        <v>0</v>
      </c>
    </row>
    <row r="487" spans="1:8" outlineLevel="1" x14ac:dyDescent="0.25">
      <c r="A487" s="180"/>
      <c r="B487" s="180" t="s">
        <v>1698</v>
      </c>
      <c r="C487" s="180" t="s">
        <v>1934</v>
      </c>
      <c r="D487" s="167" t="s">
        <v>1992</v>
      </c>
      <c r="E487" s="265" t="s">
        <v>1495</v>
      </c>
      <c r="F487" s="265">
        <v>1</v>
      </c>
      <c r="G487" s="377">
        <v>0</v>
      </c>
      <c r="H487" s="377">
        <f t="shared" si="36"/>
        <v>0</v>
      </c>
    </row>
    <row r="488" spans="1:8" outlineLevel="1" x14ac:dyDescent="0.25">
      <c r="A488" s="180"/>
      <c r="B488" s="180" t="s">
        <v>1699</v>
      </c>
      <c r="C488" s="180" t="s">
        <v>1934</v>
      </c>
      <c r="D488" s="167" t="s">
        <v>1993</v>
      </c>
      <c r="E488" s="265" t="s">
        <v>1495</v>
      </c>
      <c r="F488" s="265">
        <v>1</v>
      </c>
      <c r="G488" s="377">
        <v>0</v>
      </c>
      <c r="H488" s="377">
        <f t="shared" si="36"/>
        <v>0</v>
      </c>
    </row>
    <row r="489" spans="1:8" outlineLevel="1" x14ac:dyDescent="0.25">
      <c r="A489" s="180"/>
      <c r="B489" s="180" t="s">
        <v>1700</v>
      </c>
      <c r="C489" s="180" t="s">
        <v>1934</v>
      </c>
      <c r="D489" s="167" t="s">
        <v>1994</v>
      </c>
      <c r="E489" s="265" t="s">
        <v>1495</v>
      </c>
      <c r="F489" s="265">
        <v>1</v>
      </c>
      <c r="G489" s="377">
        <v>0</v>
      </c>
      <c r="H489" s="377">
        <f t="shared" si="36"/>
        <v>0</v>
      </c>
    </row>
    <row r="490" spans="1:8" outlineLevel="1" x14ac:dyDescent="0.25">
      <c r="A490" s="180"/>
      <c r="B490" s="180" t="s">
        <v>1701</v>
      </c>
      <c r="C490" s="180" t="s">
        <v>1934</v>
      </c>
      <c r="D490" s="167" t="s">
        <v>1995</v>
      </c>
      <c r="E490" s="265" t="s">
        <v>1495</v>
      </c>
      <c r="F490" s="265">
        <v>1</v>
      </c>
      <c r="G490" s="377">
        <v>0</v>
      </c>
      <c r="H490" s="377">
        <f t="shared" si="36"/>
        <v>0</v>
      </c>
    </row>
    <row r="491" spans="1:8" ht="27.6" outlineLevel="1" x14ac:dyDescent="0.25">
      <c r="A491" s="180"/>
      <c r="B491" s="180" t="s">
        <v>1702</v>
      </c>
      <c r="C491" s="180" t="s">
        <v>1934</v>
      </c>
      <c r="D491" s="167" t="s">
        <v>1996</v>
      </c>
      <c r="E491" s="265" t="s">
        <v>1495</v>
      </c>
      <c r="F491" s="265">
        <v>1</v>
      </c>
      <c r="G491" s="377">
        <v>0</v>
      </c>
      <c r="H491" s="377">
        <f t="shared" si="36"/>
        <v>0</v>
      </c>
    </row>
    <row r="492" spans="1:8" ht="16.5" customHeight="1" x14ac:dyDescent="0.25">
      <c r="A492" s="187" t="s">
        <v>1577</v>
      </c>
      <c r="B492" s="267"/>
      <c r="C492" s="272" t="s">
        <v>1934</v>
      </c>
      <c r="D492" s="267" t="s">
        <v>658</v>
      </c>
      <c r="E492" s="268"/>
      <c r="F492" s="269"/>
      <c r="G492" s="394">
        <f>SUM(H493)</f>
        <v>0</v>
      </c>
      <c r="H492" s="395"/>
    </row>
    <row r="493" spans="1:8" ht="27.6" outlineLevel="1" x14ac:dyDescent="0.25">
      <c r="A493" s="180"/>
      <c r="B493" s="336" t="s">
        <v>782</v>
      </c>
      <c r="C493" s="336"/>
      <c r="D493" s="181" t="s">
        <v>187</v>
      </c>
      <c r="E493" s="362" t="s">
        <v>1494</v>
      </c>
      <c r="F493" s="362">
        <v>1</v>
      </c>
      <c r="G493" s="380">
        <v>0</v>
      </c>
      <c r="H493" s="380">
        <f t="shared" ref="H493" si="37">G493*F493</f>
        <v>0</v>
      </c>
    </row>
    <row r="494" spans="1:8" ht="41.4" outlineLevel="1" x14ac:dyDescent="0.25">
      <c r="A494" s="180"/>
      <c r="B494" s="337"/>
      <c r="C494" s="337"/>
      <c r="D494" s="181" t="s">
        <v>625</v>
      </c>
      <c r="E494" s="363"/>
      <c r="F494" s="363"/>
      <c r="G494" s="385"/>
      <c r="H494" s="385"/>
    </row>
    <row r="495" spans="1:8" ht="41.4" outlineLevel="1" x14ac:dyDescent="0.25">
      <c r="A495" s="180"/>
      <c r="B495" s="337"/>
      <c r="C495" s="337"/>
      <c r="D495" s="181" t="s">
        <v>626</v>
      </c>
      <c r="E495" s="363"/>
      <c r="F495" s="363"/>
      <c r="G495" s="385"/>
      <c r="H495" s="385"/>
    </row>
    <row r="496" spans="1:8" outlineLevel="1" x14ac:dyDescent="0.25">
      <c r="A496" s="180"/>
      <c r="B496" s="337"/>
      <c r="C496" s="337"/>
      <c r="D496" s="181" t="s">
        <v>191</v>
      </c>
      <c r="E496" s="363"/>
      <c r="F496" s="363"/>
      <c r="G496" s="385"/>
      <c r="H496" s="385"/>
    </row>
    <row r="497" spans="1:8" outlineLevel="1" x14ac:dyDescent="0.25">
      <c r="A497" s="180"/>
      <c r="B497" s="338"/>
      <c r="C497" s="338"/>
      <c r="D497" s="181" t="s">
        <v>192</v>
      </c>
      <c r="E497" s="364"/>
      <c r="F497" s="364"/>
      <c r="G497" s="381"/>
      <c r="H497" s="381"/>
    </row>
    <row r="498" spans="1:8" ht="16.5" customHeight="1" x14ac:dyDescent="0.25">
      <c r="A498" s="187" t="s">
        <v>1578</v>
      </c>
      <c r="B498" s="267"/>
      <c r="C498" s="272" t="s">
        <v>1934</v>
      </c>
      <c r="D498" s="267" t="s">
        <v>659</v>
      </c>
      <c r="E498" s="268"/>
      <c r="F498" s="269"/>
      <c r="G498" s="394">
        <f>SUM(H499)</f>
        <v>0</v>
      </c>
      <c r="H498" s="395"/>
    </row>
    <row r="499" spans="1:8" ht="82.8" outlineLevel="1" x14ac:dyDescent="0.25">
      <c r="A499" s="180"/>
      <c r="B499" s="336" t="s">
        <v>783</v>
      </c>
      <c r="C499" s="336"/>
      <c r="D499" s="181" t="s">
        <v>1997</v>
      </c>
      <c r="E499" s="359" t="s">
        <v>1494</v>
      </c>
      <c r="F499" s="359">
        <v>1</v>
      </c>
      <c r="G499" s="380">
        <v>0</v>
      </c>
      <c r="H499" s="380">
        <f t="shared" ref="H499" si="38">G499*F499</f>
        <v>0</v>
      </c>
    </row>
    <row r="500" spans="1:8" outlineLevel="1" x14ac:dyDescent="0.25">
      <c r="A500" s="180"/>
      <c r="B500" s="337"/>
      <c r="C500" s="337"/>
      <c r="D500" s="181" t="s">
        <v>764</v>
      </c>
      <c r="E500" s="360"/>
      <c r="F500" s="360"/>
      <c r="G500" s="385"/>
      <c r="H500" s="385"/>
    </row>
    <row r="501" spans="1:8" s="186" customFormat="1" ht="41.4" outlineLevel="1" x14ac:dyDescent="0.3">
      <c r="A501" s="180"/>
      <c r="B501" s="338"/>
      <c r="C501" s="338"/>
      <c r="D501" s="181" t="s">
        <v>1940</v>
      </c>
      <c r="E501" s="361"/>
      <c r="F501" s="361"/>
      <c r="G501" s="381"/>
      <c r="H501" s="381"/>
    </row>
    <row r="502" spans="1:8" s="186" customFormat="1" ht="16.5" customHeight="1" x14ac:dyDescent="0.3">
      <c r="A502" s="187" t="s">
        <v>1703</v>
      </c>
      <c r="B502" s="267"/>
      <c r="C502" s="272" t="s">
        <v>1934</v>
      </c>
      <c r="D502" s="267" t="s">
        <v>660</v>
      </c>
      <c r="E502" s="268"/>
      <c r="F502" s="269"/>
      <c r="G502" s="394">
        <f>SUM(H503)</f>
        <v>0</v>
      </c>
      <c r="H502" s="395"/>
    </row>
    <row r="503" spans="1:8" s="186" customFormat="1" ht="82.8" outlineLevel="1" x14ac:dyDescent="0.3">
      <c r="A503" s="180"/>
      <c r="B503" s="336" t="s">
        <v>1704</v>
      </c>
      <c r="C503" s="336"/>
      <c r="D503" s="181" t="s">
        <v>1997</v>
      </c>
      <c r="E503" s="359" t="s">
        <v>1494</v>
      </c>
      <c r="F503" s="359">
        <v>1</v>
      </c>
      <c r="G503" s="380">
        <v>0</v>
      </c>
      <c r="H503" s="380">
        <f t="shared" ref="H503" si="39">G503*F503</f>
        <v>0</v>
      </c>
    </row>
    <row r="504" spans="1:8" outlineLevel="1" x14ac:dyDescent="0.25">
      <c r="A504" s="180"/>
      <c r="B504" s="337"/>
      <c r="C504" s="337"/>
      <c r="D504" s="181" t="s">
        <v>766</v>
      </c>
      <c r="E504" s="360"/>
      <c r="F504" s="360"/>
      <c r="G504" s="385"/>
      <c r="H504" s="385"/>
    </row>
    <row r="505" spans="1:8" ht="41.4" outlineLevel="1" x14ac:dyDescent="0.25">
      <c r="A505" s="180"/>
      <c r="B505" s="338"/>
      <c r="C505" s="338"/>
      <c r="D505" s="181" t="s">
        <v>1940</v>
      </c>
      <c r="E505" s="361"/>
      <c r="F505" s="361"/>
      <c r="G505" s="381"/>
      <c r="H505" s="381"/>
    </row>
    <row r="506" spans="1:8" ht="17.399999999999999" x14ac:dyDescent="0.25">
      <c r="A506" s="187" t="s">
        <v>1705</v>
      </c>
      <c r="B506" s="257"/>
      <c r="C506" s="257"/>
      <c r="D506" s="341" t="s">
        <v>661</v>
      </c>
      <c r="E506" s="342"/>
      <c r="F506" s="343"/>
      <c r="G506" s="394">
        <f>G507+G510</f>
        <v>0</v>
      </c>
      <c r="H506" s="395"/>
    </row>
    <row r="507" spans="1:8" ht="15.6" outlineLevel="1" x14ac:dyDescent="0.25">
      <c r="A507" s="171"/>
      <c r="B507" s="255" t="s">
        <v>1706</v>
      </c>
      <c r="C507" s="262" t="s">
        <v>1934</v>
      </c>
      <c r="D507" s="192" t="s">
        <v>773</v>
      </c>
      <c r="E507" s="270" t="s">
        <v>1495</v>
      </c>
      <c r="F507" s="270">
        <v>1</v>
      </c>
      <c r="G507" s="378">
        <f>SUM(H508)</f>
        <v>0</v>
      </c>
      <c r="H507" s="379"/>
    </row>
    <row r="508" spans="1:8" outlineLevel="1" x14ac:dyDescent="0.25">
      <c r="A508" s="180"/>
      <c r="B508" s="336" t="s">
        <v>13</v>
      </c>
      <c r="C508" s="336"/>
      <c r="D508" s="181" t="s">
        <v>557</v>
      </c>
      <c r="E508" s="362" t="s">
        <v>1516</v>
      </c>
      <c r="F508" s="362">
        <v>1</v>
      </c>
      <c r="G508" s="380">
        <v>0</v>
      </c>
      <c r="H508" s="380">
        <f t="shared" ref="H508" si="40">G508*F508</f>
        <v>0</v>
      </c>
    </row>
    <row r="509" spans="1:8" ht="27.6" outlineLevel="1" x14ac:dyDescent="0.25">
      <c r="A509" s="180"/>
      <c r="B509" s="338"/>
      <c r="C509" s="338"/>
      <c r="D509" s="181" t="s">
        <v>768</v>
      </c>
      <c r="E509" s="364"/>
      <c r="F509" s="364"/>
      <c r="G509" s="381"/>
      <c r="H509" s="381"/>
    </row>
    <row r="510" spans="1:8" ht="15.6" outlineLevel="1" x14ac:dyDescent="0.25">
      <c r="A510" s="171"/>
      <c r="B510" s="255" t="s">
        <v>1933</v>
      </c>
      <c r="C510" s="262" t="s">
        <v>1934</v>
      </c>
      <c r="D510" s="192" t="s">
        <v>774</v>
      </c>
      <c r="E510" s="270" t="s">
        <v>1495</v>
      </c>
      <c r="F510" s="270">
        <v>1</v>
      </c>
      <c r="G510" s="378">
        <f>SUM(H511)</f>
        <v>0</v>
      </c>
      <c r="H510" s="379"/>
    </row>
    <row r="511" spans="1:8" ht="27.6" outlineLevel="1" x14ac:dyDescent="0.25">
      <c r="A511" s="180"/>
      <c r="B511" s="163" t="s">
        <v>13</v>
      </c>
      <c r="C511" s="163"/>
      <c r="D511" s="181" t="s">
        <v>768</v>
      </c>
      <c r="E511" s="189" t="s">
        <v>1516</v>
      </c>
      <c r="F511" s="189">
        <v>1</v>
      </c>
      <c r="G511" s="377">
        <v>0</v>
      </c>
      <c r="H511" s="377">
        <f t="shared" ref="H511" si="41">G511*F511</f>
        <v>0</v>
      </c>
    </row>
    <row r="512" spans="1:8" ht="25.2" x14ac:dyDescent="0.45">
      <c r="A512" s="387" t="s">
        <v>2008</v>
      </c>
      <c r="B512" s="387"/>
      <c r="C512" s="387"/>
      <c r="D512" s="387"/>
      <c r="E512" s="387"/>
      <c r="F512" s="387"/>
      <c r="G512" s="388">
        <f>G7+G9+G11+G97+G106+G112+G115+G121+G124+G127+G130+G255+G286+G401+G492+G498+G502+G506</f>
        <v>0</v>
      </c>
      <c r="H512" s="388"/>
    </row>
    <row r="513" spans="1:11" x14ac:dyDescent="0.25">
      <c r="A513" s="339"/>
      <c r="B513" s="339"/>
      <c r="C513" s="339"/>
      <c r="D513" s="339"/>
      <c r="E513" s="339"/>
      <c r="F513" s="339"/>
    </row>
    <row r="514" spans="1:11" s="228" customFormat="1" ht="14.4" x14ac:dyDescent="0.3">
      <c r="A514" s="366" t="s">
        <v>1579</v>
      </c>
      <c r="B514" s="367"/>
      <c r="C514" s="367"/>
      <c r="D514" s="367"/>
      <c r="E514" s="367"/>
      <c r="F514" s="367"/>
    </row>
    <row r="515" spans="1:11" s="228" customFormat="1" ht="14.4" x14ac:dyDescent="0.3">
      <c r="A515" s="368" t="s">
        <v>1580</v>
      </c>
      <c r="B515" s="367"/>
      <c r="C515" s="367"/>
      <c r="D515" s="367"/>
      <c r="E515" s="367"/>
      <c r="F515" s="367"/>
    </row>
    <row r="516" spans="1:11" x14ac:dyDescent="0.25">
      <c r="A516" s="202"/>
      <c r="B516" s="202"/>
      <c r="C516" s="202"/>
      <c r="D516" s="203"/>
      <c r="E516" s="204"/>
      <c r="F516" s="204"/>
    </row>
    <row r="517" spans="1:11" s="157" customFormat="1" x14ac:dyDescent="0.25">
      <c r="A517" s="202"/>
      <c r="B517" s="202"/>
      <c r="C517" s="202"/>
      <c r="D517" s="203"/>
      <c r="E517" s="204"/>
      <c r="F517" s="204"/>
      <c r="G517" s="234"/>
      <c r="H517" s="240"/>
      <c r="I517" s="159"/>
      <c r="J517" s="159"/>
      <c r="K517" s="159"/>
    </row>
    <row r="518" spans="1:11" s="157" customFormat="1" x14ac:dyDescent="0.25">
      <c r="A518" s="202"/>
      <c r="B518" s="202"/>
      <c r="C518" s="202"/>
      <c r="D518" s="340"/>
      <c r="E518" s="340"/>
      <c r="F518" s="340"/>
      <c r="G518" s="234"/>
      <c r="H518" s="240"/>
      <c r="I518" s="159"/>
      <c r="J518" s="159"/>
      <c r="K518" s="159"/>
    </row>
    <row r="519" spans="1:11" s="157" customFormat="1" x14ac:dyDescent="0.25">
      <c r="A519" s="202"/>
      <c r="B519" s="202"/>
      <c r="C519" s="202"/>
      <c r="D519" s="340"/>
      <c r="E519" s="340"/>
      <c r="F519" s="340"/>
      <c r="G519" s="234"/>
      <c r="H519" s="240"/>
      <c r="I519" s="159"/>
      <c r="J519" s="159"/>
      <c r="K519" s="159"/>
    </row>
  </sheetData>
  <autoFilter ref="A5:F513" xr:uid="{00000000-0009-0000-0000-000003000000}"/>
  <mergeCells count="157">
    <mergeCell ref="G470:H470"/>
    <mergeCell ref="G481:H481"/>
    <mergeCell ref="G11:H11"/>
    <mergeCell ref="G130:H130"/>
    <mergeCell ref="G255:H255"/>
    <mergeCell ref="G286:H286"/>
    <mergeCell ref="G401:H401"/>
    <mergeCell ref="G413:H413"/>
    <mergeCell ref="G424:H424"/>
    <mergeCell ref="G437:H437"/>
    <mergeCell ref="G448:H448"/>
    <mergeCell ref="G459:H459"/>
    <mergeCell ref="G345:H345"/>
    <mergeCell ref="G359:H359"/>
    <mergeCell ref="G373:H373"/>
    <mergeCell ref="G387:H387"/>
    <mergeCell ref="G402:H402"/>
    <mergeCell ref="G512:H512"/>
    <mergeCell ref="G506:H506"/>
    <mergeCell ref="G507:H507"/>
    <mergeCell ref="G508:G509"/>
    <mergeCell ref="H508:H509"/>
    <mergeCell ref="G510:H510"/>
    <mergeCell ref="G498:H498"/>
    <mergeCell ref="G499:G501"/>
    <mergeCell ref="H499:H501"/>
    <mergeCell ref="G502:H502"/>
    <mergeCell ref="G503:G505"/>
    <mergeCell ref="H503:H505"/>
    <mergeCell ref="G471:H471"/>
    <mergeCell ref="G482:H482"/>
    <mergeCell ref="G492:H492"/>
    <mergeCell ref="G493:G497"/>
    <mergeCell ref="H493:H497"/>
    <mergeCell ref="G414:H414"/>
    <mergeCell ref="G425:H425"/>
    <mergeCell ref="G438:H438"/>
    <mergeCell ref="G449:H449"/>
    <mergeCell ref="G460:H460"/>
    <mergeCell ref="G346:H346"/>
    <mergeCell ref="G360:H360"/>
    <mergeCell ref="G374:H374"/>
    <mergeCell ref="G388:H388"/>
    <mergeCell ref="G403:H403"/>
    <mergeCell ref="G284:H284"/>
    <mergeCell ref="G288:H288"/>
    <mergeCell ref="G302:H302"/>
    <mergeCell ref="G316:H316"/>
    <mergeCell ref="G332:H332"/>
    <mergeCell ref="G287:H287"/>
    <mergeCell ref="G301:H301"/>
    <mergeCell ref="G315:H315"/>
    <mergeCell ref="G331:H331"/>
    <mergeCell ref="G274:H274"/>
    <mergeCell ref="G276:H276"/>
    <mergeCell ref="G278:H278"/>
    <mergeCell ref="G280:H280"/>
    <mergeCell ref="G282:H282"/>
    <mergeCell ref="G263:H263"/>
    <mergeCell ref="G265:H265"/>
    <mergeCell ref="G268:H268"/>
    <mergeCell ref="G270:H270"/>
    <mergeCell ref="G272:H272"/>
    <mergeCell ref="G229:H229"/>
    <mergeCell ref="G231:H231"/>
    <mergeCell ref="F257:F262"/>
    <mergeCell ref="G234:H234"/>
    <mergeCell ref="G237:H237"/>
    <mergeCell ref="G242:H242"/>
    <mergeCell ref="G248:H248"/>
    <mergeCell ref="G256:H256"/>
    <mergeCell ref="G257:G262"/>
    <mergeCell ref="H257:H262"/>
    <mergeCell ref="G233:H233"/>
    <mergeCell ref="G241:H241"/>
    <mergeCell ref="G155:H155"/>
    <mergeCell ref="G167:H167"/>
    <mergeCell ref="G208:H208"/>
    <mergeCell ref="G220:H220"/>
    <mergeCell ref="G127:H127"/>
    <mergeCell ref="G128:G129"/>
    <mergeCell ref="H128:H129"/>
    <mergeCell ref="G178:H178"/>
    <mergeCell ref="G192:H192"/>
    <mergeCell ref="G203:H203"/>
    <mergeCell ref="G205:H205"/>
    <mergeCell ref="G131:H131"/>
    <mergeCell ref="G154:H154"/>
    <mergeCell ref="G177:H177"/>
    <mergeCell ref="G207:H207"/>
    <mergeCell ref="G58:H58"/>
    <mergeCell ref="G76:H76"/>
    <mergeCell ref="G88:H88"/>
    <mergeCell ref="G132:H132"/>
    <mergeCell ref="G144:H144"/>
    <mergeCell ref="G97:H97"/>
    <mergeCell ref="G106:H106"/>
    <mergeCell ref="G112:H112"/>
    <mergeCell ref="G115:H115"/>
    <mergeCell ref="G121:H121"/>
    <mergeCell ref="G124:H124"/>
    <mergeCell ref="G75:H75"/>
    <mergeCell ref="G7:H7"/>
    <mergeCell ref="G9:H9"/>
    <mergeCell ref="G13:H13"/>
    <mergeCell ref="G25:H25"/>
    <mergeCell ref="G35:H35"/>
    <mergeCell ref="G12:H12"/>
    <mergeCell ref="G34:H34"/>
    <mergeCell ref="A514:F514"/>
    <mergeCell ref="A515:F515"/>
    <mergeCell ref="B508:B509"/>
    <mergeCell ref="A513:F513"/>
    <mergeCell ref="D518:F519"/>
    <mergeCell ref="C508:C509"/>
    <mergeCell ref="E508:E509"/>
    <mergeCell ref="F508:F509"/>
    <mergeCell ref="A512:F512"/>
    <mergeCell ref="A128:A129"/>
    <mergeCell ref="B130:F130"/>
    <mergeCell ref="B257:B262"/>
    <mergeCell ref="B286:F286"/>
    <mergeCell ref="B401:F401"/>
    <mergeCell ref="C257:C262"/>
    <mergeCell ref="E257:E262"/>
    <mergeCell ref="D3:F3"/>
    <mergeCell ref="A5:A6"/>
    <mergeCell ref="B5:B6"/>
    <mergeCell ref="C5:C6"/>
    <mergeCell ref="D5:D6"/>
    <mergeCell ref="E5:F5"/>
    <mergeCell ref="A1:D1"/>
    <mergeCell ref="E1:G1"/>
    <mergeCell ref="A2:E2"/>
    <mergeCell ref="G5:H5"/>
    <mergeCell ref="E493:E497"/>
    <mergeCell ref="E503:E505"/>
    <mergeCell ref="B9:F9"/>
    <mergeCell ref="B11:F11"/>
    <mergeCell ref="B97:F97"/>
    <mergeCell ref="B124:F124"/>
    <mergeCell ref="D506:F506"/>
    <mergeCell ref="B7:F7"/>
    <mergeCell ref="B106:F106"/>
    <mergeCell ref="B112:F112"/>
    <mergeCell ref="B115:F115"/>
    <mergeCell ref="B121:F121"/>
    <mergeCell ref="F503:F505"/>
    <mergeCell ref="F493:F497"/>
    <mergeCell ref="E499:E501"/>
    <mergeCell ref="F499:F501"/>
    <mergeCell ref="B493:B497"/>
    <mergeCell ref="B499:B501"/>
    <mergeCell ref="B503:B505"/>
    <mergeCell ref="C493:C497"/>
    <mergeCell ref="C499:C501"/>
    <mergeCell ref="C503:C505"/>
  </mergeCells>
  <phoneticPr fontId="22" type="noConversion"/>
  <pageMargins left="0.23622047244094491" right="0.23622047244094491" top="0.74803149606299213" bottom="0.74803149606299213" header="0.31496062992125984" footer="0.31496062992125984"/>
  <pageSetup paperSize="9" scale="57" firstPageNumber="98" fitToHeight="0" orientation="landscape" useFirstPageNumber="1"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71"/>
  <sheetViews>
    <sheetView view="pageBreakPreview" zoomScale="85" zoomScaleNormal="85" zoomScaleSheetLayoutView="85" workbookViewId="0">
      <pane ySplit="5" topLeftCell="A24" activePane="bottomLeft" state="frozen"/>
      <selection pane="bottomLeft" activeCell="C38" sqref="C38"/>
    </sheetView>
  </sheetViews>
  <sheetFormatPr defaultColWidth="9.33203125" defaultRowHeight="13.8" x14ac:dyDescent="0.25"/>
  <cols>
    <col min="1" max="1" width="13.6640625" style="5" customWidth="1"/>
    <col min="2" max="2" width="30.33203125" style="6" customWidth="1"/>
    <col min="3" max="3" width="100.44140625" style="6" customWidth="1"/>
    <col min="4" max="6" width="20.6640625" style="6" customWidth="1"/>
    <col min="7" max="7" width="11.5546875" style="5" bestFit="1" customWidth="1"/>
    <col min="8" max="9" width="9.33203125" style="5"/>
    <col min="10" max="11" width="9.33203125" style="51"/>
    <col min="12" max="16384" width="9.33203125" style="6"/>
  </cols>
  <sheetData>
    <row r="1" spans="1:11" x14ac:dyDescent="0.25">
      <c r="D1" s="6" t="s">
        <v>3</v>
      </c>
    </row>
    <row r="3" spans="1:11" ht="17.399999999999999" x14ac:dyDescent="0.25">
      <c r="A3" s="279" t="s">
        <v>104</v>
      </c>
      <c r="B3" s="279"/>
      <c r="C3" s="279"/>
      <c r="D3" s="279"/>
      <c r="E3" s="279"/>
      <c r="F3" s="58"/>
    </row>
    <row r="5" spans="1:11" s="5" customFormat="1" ht="55.2" x14ac:dyDescent="0.25">
      <c r="A5" s="2" t="s">
        <v>0</v>
      </c>
      <c r="B5" s="2" t="s">
        <v>295</v>
      </c>
      <c r="C5" s="44" t="s">
        <v>4</v>
      </c>
      <c r="D5" s="44" t="s">
        <v>1</v>
      </c>
      <c r="E5" s="44" t="s">
        <v>2</v>
      </c>
      <c r="F5" s="44" t="s">
        <v>204</v>
      </c>
      <c r="J5" s="52"/>
      <c r="K5" s="52"/>
    </row>
    <row r="6" spans="1:11" x14ac:dyDescent="0.25">
      <c r="A6" s="10"/>
      <c r="B6" s="11" t="s">
        <v>176</v>
      </c>
      <c r="C6" s="11" t="s">
        <v>41</v>
      </c>
      <c r="D6" s="12"/>
      <c r="E6" s="12"/>
      <c r="F6" s="12"/>
    </row>
    <row r="7" spans="1:11" x14ac:dyDescent="0.25">
      <c r="A7" s="13"/>
      <c r="B7" s="13"/>
      <c r="C7" s="14" t="s">
        <v>129</v>
      </c>
      <c r="D7" s="20">
        <v>1</v>
      </c>
      <c r="E7" s="20">
        <v>15</v>
      </c>
      <c r="F7" s="20" t="s">
        <v>5</v>
      </c>
      <c r="H7" s="45"/>
      <c r="I7" s="45"/>
    </row>
    <row r="8" spans="1:11" x14ac:dyDescent="0.25">
      <c r="A8" s="13"/>
      <c r="B8" s="13"/>
      <c r="C8" s="14" t="s">
        <v>124</v>
      </c>
      <c r="D8" s="20">
        <f>E7+1</f>
        <v>16</v>
      </c>
      <c r="E8" s="20">
        <f>D8+15</f>
        <v>31</v>
      </c>
      <c r="F8" s="20" t="s">
        <v>5</v>
      </c>
      <c r="H8" s="45"/>
      <c r="I8" s="45"/>
    </row>
    <row r="9" spans="1:11" x14ac:dyDescent="0.25">
      <c r="A9" s="13"/>
      <c r="B9" s="13"/>
      <c r="C9" s="14" t="s">
        <v>130</v>
      </c>
      <c r="D9" s="20">
        <f>E7+1</f>
        <v>16</v>
      </c>
      <c r="E9" s="20">
        <f>D9+15</f>
        <v>31</v>
      </c>
      <c r="F9" s="20" t="s">
        <v>5</v>
      </c>
      <c r="H9" s="45"/>
      <c r="I9" s="45"/>
    </row>
    <row r="10" spans="1:11" x14ac:dyDescent="0.25">
      <c r="A10" s="13"/>
      <c r="B10" s="13"/>
      <c r="C10" s="14" t="s">
        <v>76</v>
      </c>
      <c r="D10" s="20">
        <f>E9+1</f>
        <v>32</v>
      </c>
      <c r="E10" s="20">
        <f>D10+25</f>
        <v>57</v>
      </c>
      <c r="F10" s="20" t="s">
        <v>5</v>
      </c>
      <c r="H10" s="45"/>
      <c r="I10" s="45"/>
    </row>
    <row r="11" spans="1:11" x14ac:dyDescent="0.25">
      <c r="A11" s="13"/>
      <c r="B11" s="13"/>
      <c r="C11" s="14" t="s">
        <v>123</v>
      </c>
      <c r="D11" s="20">
        <f>E10+1</f>
        <v>58</v>
      </c>
      <c r="E11" s="20">
        <f>D11+15</f>
        <v>73</v>
      </c>
      <c r="F11" s="20" t="s">
        <v>5</v>
      </c>
      <c r="H11" s="45"/>
      <c r="I11" s="45"/>
    </row>
    <row r="12" spans="1:11" x14ac:dyDescent="0.25">
      <c r="A12" s="10"/>
      <c r="B12" s="11" t="s">
        <v>151</v>
      </c>
      <c r="C12" s="11" t="s">
        <v>6</v>
      </c>
      <c r="D12" s="12"/>
      <c r="E12" s="12"/>
      <c r="F12" s="12"/>
    </row>
    <row r="13" spans="1:11" x14ac:dyDescent="0.25">
      <c r="A13" s="13"/>
      <c r="B13" s="13"/>
      <c r="C13" s="14" t="s">
        <v>125</v>
      </c>
      <c r="D13" s="20">
        <v>1</v>
      </c>
      <c r="E13" s="20">
        <v>40</v>
      </c>
      <c r="F13" s="20" t="s">
        <v>20</v>
      </c>
      <c r="G13" s="47"/>
    </row>
    <row r="14" spans="1:11" x14ac:dyDescent="0.25">
      <c r="A14" s="13"/>
      <c r="B14" s="13"/>
      <c r="C14" s="14" t="s">
        <v>126</v>
      </c>
      <c r="D14" s="20">
        <v>1</v>
      </c>
      <c r="E14" s="20">
        <v>16</v>
      </c>
      <c r="F14" s="20" t="s">
        <v>21</v>
      </c>
      <c r="G14" s="45"/>
      <c r="H14" s="45"/>
    </row>
    <row r="15" spans="1:11" x14ac:dyDescent="0.25">
      <c r="A15" s="13"/>
      <c r="B15" s="13"/>
      <c r="C15" s="14" t="s">
        <v>132</v>
      </c>
      <c r="D15" s="20">
        <v>17</v>
      </c>
      <c r="E15" s="20">
        <v>42</v>
      </c>
      <c r="F15" s="20" t="s">
        <v>21</v>
      </c>
      <c r="G15" s="45"/>
      <c r="H15" s="45"/>
    </row>
    <row r="16" spans="1:11" x14ac:dyDescent="0.25">
      <c r="A16" s="13"/>
      <c r="B16" s="13"/>
      <c r="C16" s="14" t="s">
        <v>127</v>
      </c>
      <c r="D16" s="20">
        <v>43</v>
      </c>
      <c r="E16" s="20">
        <v>58</v>
      </c>
      <c r="F16" s="20" t="s">
        <v>21</v>
      </c>
      <c r="G16" s="45"/>
      <c r="H16" s="45"/>
    </row>
    <row r="17" spans="1:11" x14ac:dyDescent="0.25">
      <c r="A17" s="13"/>
      <c r="B17" s="13"/>
      <c r="C17" s="14" t="s">
        <v>212</v>
      </c>
      <c r="D17" s="20">
        <v>1</v>
      </c>
      <c r="E17" s="20">
        <v>13</v>
      </c>
      <c r="F17" s="20" t="s">
        <v>202</v>
      </c>
      <c r="G17" s="45"/>
      <c r="H17" s="45"/>
    </row>
    <row r="18" spans="1:11" s="42" customFormat="1" ht="27.6" x14ac:dyDescent="0.25">
      <c r="A18" s="39"/>
      <c r="B18" s="39"/>
      <c r="C18" s="40" t="s">
        <v>179</v>
      </c>
      <c r="D18" s="57">
        <v>1</v>
      </c>
      <c r="E18" s="57">
        <v>13</v>
      </c>
      <c r="F18" s="57" t="s">
        <v>202</v>
      </c>
      <c r="G18" s="61"/>
      <c r="H18" s="46"/>
      <c r="I18" s="5"/>
      <c r="J18" s="53"/>
      <c r="K18" s="53"/>
    </row>
    <row r="19" spans="1:11" s="42" customFormat="1" x14ac:dyDescent="0.25">
      <c r="A19" s="39"/>
      <c r="B19" s="39"/>
      <c r="C19" s="40" t="s">
        <v>180</v>
      </c>
      <c r="D19" s="57">
        <v>14</v>
      </c>
      <c r="E19" s="57">
        <v>24</v>
      </c>
      <c r="F19" s="57" t="s">
        <v>202</v>
      </c>
      <c r="G19" s="46"/>
      <c r="H19" s="46"/>
      <c r="I19" s="5"/>
      <c r="J19" s="53"/>
      <c r="K19" s="53"/>
    </row>
    <row r="20" spans="1:11" x14ac:dyDescent="0.25">
      <c r="A20" s="13"/>
      <c r="B20" s="13"/>
      <c r="C20" s="14" t="s">
        <v>7</v>
      </c>
      <c r="D20" s="20">
        <v>14</v>
      </c>
      <c r="E20" s="20">
        <v>19</v>
      </c>
      <c r="F20" s="20" t="s">
        <v>202</v>
      </c>
      <c r="G20" s="45"/>
      <c r="H20" s="45"/>
      <c r="K20" s="53"/>
    </row>
    <row r="21" spans="1:11" x14ac:dyDescent="0.25">
      <c r="A21" s="13"/>
      <c r="B21" s="13"/>
      <c r="C21" s="14" t="s">
        <v>8</v>
      </c>
      <c r="D21" s="20">
        <v>20</v>
      </c>
      <c r="E21" s="20">
        <v>25</v>
      </c>
      <c r="F21" s="20" t="s">
        <v>202</v>
      </c>
      <c r="G21" s="45"/>
      <c r="H21" s="45"/>
    </row>
    <row r="22" spans="1:11" x14ac:dyDescent="0.25">
      <c r="A22" s="13"/>
      <c r="B22" s="13"/>
      <c r="C22" s="14" t="s">
        <v>9</v>
      </c>
      <c r="D22" s="20">
        <v>26</v>
      </c>
      <c r="E22" s="20">
        <v>30</v>
      </c>
      <c r="F22" s="20" t="s">
        <v>202</v>
      </c>
      <c r="G22" s="45"/>
      <c r="H22" s="45"/>
    </row>
    <row r="23" spans="1:11" ht="27.6" x14ac:dyDescent="0.25">
      <c r="A23" s="13"/>
      <c r="B23" s="13"/>
      <c r="C23" s="16" t="s">
        <v>10</v>
      </c>
      <c r="D23" s="20">
        <v>31</v>
      </c>
      <c r="E23" s="20">
        <v>34</v>
      </c>
      <c r="F23" s="20" t="s">
        <v>202</v>
      </c>
      <c r="G23" s="45"/>
      <c r="H23" s="52"/>
    </row>
    <row r="24" spans="1:11" x14ac:dyDescent="0.25">
      <c r="A24" s="13"/>
      <c r="B24" s="13"/>
      <c r="C24" s="16" t="s">
        <v>11</v>
      </c>
      <c r="D24" s="20">
        <v>14</v>
      </c>
      <c r="E24" s="20">
        <v>31</v>
      </c>
      <c r="F24" s="20" t="s">
        <v>202</v>
      </c>
      <c r="G24" s="45"/>
      <c r="H24" s="45"/>
    </row>
    <row r="25" spans="1:11" s="42" customFormat="1" ht="41.4" x14ac:dyDescent="0.25">
      <c r="A25" s="39"/>
      <c r="B25" s="39"/>
      <c r="C25" s="43" t="s">
        <v>181</v>
      </c>
      <c r="D25" s="57">
        <v>14</v>
      </c>
      <c r="E25" s="57">
        <v>84</v>
      </c>
      <c r="F25" s="57" t="s">
        <v>202</v>
      </c>
      <c r="G25" s="46"/>
      <c r="H25" s="46"/>
      <c r="I25" s="5"/>
      <c r="J25" s="53"/>
      <c r="K25" s="51"/>
    </row>
    <row r="26" spans="1:11" s="42" customFormat="1" x14ac:dyDescent="0.25">
      <c r="A26" s="39"/>
      <c r="B26" s="39"/>
      <c r="C26" s="43" t="s">
        <v>182</v>
      </c>
      <c r="D26" s="57">
        <v>85</v>
      </c>
      <c r="E26" s="57">
        <v>95</v>
      </c>
      <c r="F26" s="57" t="s">
        <v>202</v>
      </c>
      <c r="G26" s="46"/>
      <c r="H26" s="46"/>
      <c r="I26" s="5"/>
      <c r="J26" s="53"/>
      <c r="K26" s="51"/>
    </row>
    <row r="27" spans="1:11" s="42" customFormat="1" ht="27.6" x14ac:dyDescent="0.25">
      <c r="A27" s="39"/>
      <c r="B27" s="39"/>
      <c r="C27" s="43" t="s">
        <v>183</v>
      </c>
      <c r="D27" s="57">
        <v>14</v>
      </c>
      <c r="E27" s="57">
        <v>64</v>
      </c>
      <c r="F27" s="57" t="s">
        <v>202</v>
      </c>
      <c r="G27" s="46"/>
      <c r="H27" s="46"/>
      <c r="I27" s="5"/>
      <c r="J27" s="53"/>
      <c r="K27" s="51"/>
    </row>
    <row r="28" spans="1:11" x14ac:dyDescent="0.25">
      <c r="A28" s="13"/>
      <c r="B28" s="13"/>
      <c r="C28" s="16" t="s">
        <v>12</v>
      </c>
      <c r="D28" s="20">
        <v>32</v>
      </c>
      <c r="E28" s="20">
        <v>154</v>
      </c>
      <c r="F28" s="20" t="s">
        <v>202</v>
      </c>
      <c r="G28" s="45"/>
      <c r="H28" s="45"/>
    </row>
    <row r="29" spans="1:11" x14ac:dyDescent="0.25">
      <c r="A29" s="10"/>
      <c r="B29" s="11" t="s">
        <v>149</v>
      </c>
      <c r="C29" s="11" t="s">
        <v>14</v>
      </c>
      <c r="D29" s="12"/>
      <c r="E29" s="12"/>
      <c r="F29" s="12"/>
    </row>
    <row r="30" spans="1:11" x14ac:dyDescent="0.25">
      <c r="A30" s="13"/>
      <c r="B30" s="13"/>
      <c r="C30" s="14" t="s">
        <v>139</v>
      </c>
      <c r="D30" s="13">
        <v>1</v>
      </c>
      <c r="E30" s="20">
        <v>40</v>
      </c>
      <c r="F30" s="20" t="s">
        <v>203</v>
      </c>
    </row>
    <row r="31" spans="1:11" x14ac:dyDescent="0.25">
      <c r="A31" s="13"/>
      <c r="B31" s="13"/>
      <c r="C31" s="14" t="s">
        <v>15</v>
      </c>
      <c r="D31" s="13">
        <v>1</v>
      </c>
      <c r="E31" s="20">
        <v>15</v>
      </c>
      <c r="F31" s="20" t="s">
        <v>203</v>
      </c>
    </row>
    <row r="32" spans="1:11" x14ac:dyDescent="0.25">
      <c r="A32" s="13"/>
      <c r="B32" s="13"/>
      <c r="C32" s="14" t="s">
        <v>131</v>
      </c>
      <c r="D32" s="20">
        <v>1</v>
      </c>
      <c r="E32" s="20">
        <v>16</v>
      </c>
      <c r="F32" s="20" t="s">
        <v>205</v>
      </c>
      <c r="G32" s="45"/>
      <c r="H32" s="45"/>
    </row>
    <row r="33" spans="1:11" x14ac:dyDescent="0.25">
      <c r="A33" s="13"/>
      <c r="B33" s="13"/>
      <c r="C33" s="14" t="s">
        <v>132</v>
      </c>
      <c r="D33" s="20">
        <v>17</v>
      </c>
      <c r="E33" s="20">
        <v>42</v>
      </c>
      <c r="F33" s="20" t="s">
        <v>205</v>
      </c>
      <c r="G33" s="45"/>
      <c r="H33" s="45"/>
    </row>
    <row r="34" spans="1:11" x14ac:dyDescent="0.25">
      <c r="A34" s="13"/>
      <c r="B34" s="13"/>
      <c r="C34" s="14" t="s">
        <v>128</v>
      </c>
      <c r="D34" s="20">
        <v>43</v>
      </c>
      <c r="E34" s="20">
        <v>58</v>
      </c>
      <c r="F34" s="20" t="s">
        <v>205</v>
      </c>
      <c r="G34" s="45"/>
      <c r="H34" s="45"/>
    </row>
    <row r="35" spans="1:11" x14ac:dyDescent="0.25">
      <c r="A35" s="13"/>
      <c r="B35" s="13"/>
      <c r="C35" s="14" t="s">
        <v>211</v>
      </c>
      <c r="D35" s="20">
        <v>1</v>
      </c>
      <c r="E35" s="20">
        <v>13</v>
      </c>
      <c r="F35" s="20" t="s">
        <v>206</v>
      </c>
      <c r="G35" s="45"/>
      <c r="H35" s="45"/>
    </row>
    <row r="36" spans="1:11" s="42" customFormat="1" ht="27.6" x14ac:dyDescent="0.25">
      <c r="A36" s="39"/>
      <c r="B36" s="39"/>
      <c r="C36" s="40" t="s">
        <v>184</v>
      </c>
      <c r="D36" s="57">
        <v>14</v>
      </c>
      <c r="E36" s="57">
        <v>24</v>
      </c>
      <c r="F36" s="57" t="s">
        <v>206</v>
      </c>
      <c r="G36" s="46"/>
      <c r="H36" s="46"/>
      <c r="I36" s="5"/>
      <c r="J36" s="53"/>
      <c r="K36" s="51"/>
    </row>
    <row r="37" spans="1:11" x14ac:dyDescent="0.25">
      <c r="A37" s="13"/>
      <c r="B37" s="13"/>
      <c r="C37" s="14" t="s">
        <v>16</v>
      </c>
      <c r="D37" s="20">
        <v>14</v>
      </c>
      <c r="E37" s="20">
        <v>18</v>
      </c>
      <c r="F37" s="20" t="s">
        <v>206</v>
      </c>
      <c r="G37" s="45"/>
      <c r="H37" s="45"/>
    </row>
    <row r="38" spans="1:11" x14ac:dyDescent="0.25">
      <c r="A38" s="13"/>
      <c r="B38" s="13"/>
      <c r="C38" s="14" t="s">
        <v>17</v>
      </c>
      <c r="D38" s="20">
        <v>19</v>
      </c>
      <c r="E38" s="20">
        <v>23</v>
      </c>
      <c r="F38" s="20" t="s">
        <v>206</v>
      </c>
      <c r="G38" s="45"/>
      <c r="H38" s="45"/>
    </row>
    <row r="39" spans="1:11" x14ac:dyDescent="0.25">
      <c r="A39" s="13"/>
      <c r="B39" s="13"/>
      <c r="C39" s="14" t="s">
        <v>18</v>
      </c>
      <c r="D39" s="20">
        <v>24</v>
      </c>
      <c r="E39" s="20">
        <v>29</v>
      </c>
      <c r="F39" s="20" t="s">
        <v>206</v>
      </c>
      <c r="G39" s="45"/>
      <c r="H39" s="45"/>
    </row>
    <row r="40" spans="1:11" ht="27.6" x14ac:dyDescent="0.25">
      <c r="A40" s="13"/>
      <c r="B40" s="13"/>
      <c r="C40" s="16" t="s">
        <v>19</v>
      </c>
      <c r="D40" s="20">
        <v>30</v>
      </c>
      <c r="E40" s="20">
        <v>33</v>
      </c>
      <c r="F40" s="20" t="s">
        <v>206</v>
      </c>
      <c r="G40" s="45"/>
      <c r="H40" s="45"/>
    </row>
    <row r="41" spans="1:11" x14ac:dyDescent="0.25">
      <c r="A41" s="10"/>
      <c r="B41" s="11" t="s">
        <v>150</v>
      </c>
      <c r="C41" s="11" t="s">
        <v>138</v>
      </c>
      <c r="D41" s="12"/>
      <c r="E41" s="12"/>
      <c r="F41" s="12"/>
      <c r="G41" s="45"/>
      <c r="H41" s="45"/>
    </row>
    <row r="42" spans="1:11" x14ac:dyDescent="0.25">
      <c r="A42" s="13"/>
      <c r="B42" s="13"/>
      <c r="C42" s="16" t="s">
        <v>140</v>
      </c>
      <c r="D42" s="13">
        <v>1</v>
      </c>
      <c r="E42" s="20">
        <v>40</v>
      </c>
      <c r="F42" s="20" t="s">
        <v>207</v>
      </c>
      <c r="G42" s="45"/>
      <c r="H42" s="45"/>
    </row>
    <row r="43" spans="1:11" x14ac:dyDescent="0.25">
      <c r="A43" s="13"/>
      <c r="B43" s="13"/>
      <c r="C43" s="16" t="s">
        <v>141</v>
      </c>
      <c r="D43" s="20">
        <v>1</v>
      </c>
      <c r="E43" s="20">
        <v>16</v>
      </c>
      <c r="F43" s="20" t="s">
        <v>208</v>
      </c>
      <c r="G43" s="45"/>
      <c r="H43" s="45"/>
    </row>
    <row r="44" spans="1:11" x14ac:dyDescent="0.25">
      <c r="A44" s="13"/>
      <c r="B44" s="13"/>
      <c r="C44" s="16" t="s">
        <v>142</v>
      </c>
      <c r="D44" s="20">
        <v>17</v>
      </c>
      <c r="E44" s="20">
        <v>42</v>
      </c>
      <c r="F44" s="20" t="s">
        <v>208</v>
      </c>
      <c r="G44" s="45"/>
      <c r="H44" s="45"/>
    </row>
    <row r="45" spans="1:11" x14ac:dyDescent="0.25">
      <c r="A45" s="13"/>
      <c r="B45" s="13"/>
      <c r="C45" s="16" t="s">
        <v>143</v>
      </c>
      <c r="D45" s="20">
        <v>43</v>
      </c>
      <c r="E45" s="20">
        <v>58</v>
      </c>
      <c r="F45" s="20" t="s">
        <v>208</v>
      </c>
      <c r="G45" s="45"/>
      <c r="H45" s="45"/>
    </row>
    <row r="46" spans="1:11" x14ac:dyDescent="0.25">
      <c r="A46" s="13"/>
      <c r="B46" s="13"/>
      <c r="C46" s="16" t="s">
        <v>210</v>
      </c>
      <c r="D46" s="20">
        <v>1</v>
      </c>
      <c r="E46" s="20">
        <v>13</v>
      </c>
      <c r="F46" s="20" t="s">
        <v>209</v>
      </c>
      <c r="G46" s="45"/>
      <c r="H46" s="45"/>
    </row>
    <row r="47" spans="1:11" x14ac:dyDescent="0.25">
      <c r="A47" s="13"/>
      <c r="B47" s="13"/>
      <c r="C47" s="16" t="s">
        <v>145</v>
      </c>
      <c r="D47" s="20">
        <v>14</v>
      </c>
      <c r="E47" s="20">
        <v>18</v>
      </c>
      <c r="F47" s="20" t="s">
        <v>209</v>
      </c>
      <c r="G47" s="45"/>
      <c r="H47" s="45"/>
    </row>
    <row r="48" spans="1:11" x14ac:dyDescent="0.25">
      <c r="A48" s="13"/>
      <c r="B48" s="13"/>
      <c r="C48" s="16" t="s">
        <v>146</v>
      </c>
      <c r="D48" s="20">
        <v>19</v>
      </c>
      <c r="E48" s="20">
        <v>23</v>
      </c>
      <c r="F48" s="20" t="s">
        <v>209</v>
      </c>
      <c r="G48" s="45"/>
      <c r="H48" s="45"/>
    </row>
    <row r="49" spans="1:11" x14ac:dyDescent="0.25">
      <c r="A49" s="13"/>
      <c r="B49" s="13"/>
      <c r="C49" s="16" t="s">
        <v>147</v>
      </c>
      <c r="D49" s="20">
        <v>24</v>
      </c>
      <c r="E49" s="20">
        <v>29</v>
      </c>
      <c r="F49" s="20" t="s">
        <v>209</v>
      </c>
      <c r="G49" s="45"/>
      <c r="H49" s="45"/>
    </row>
    <row r="50" spans="1:11" ht="27.6" x14ac:dyDescent="0.25">
      <c r="A50" s="13"/>
      <c r="B50" s="13"/>
      <c r="C50" s="16" t="s">
        <v>148</v>
      </c>
      <c r="D50" s="20">
        <v>30</v>
      </c>
      <c r="E50" s="20">
        <v>33</v>
      </c>
      <c r="F50" s="20" t="s">
        <v>209</v>
      </c>
      <c r="G50" s="45"/>
      <c r="H50" s="45"/>
    </row>
    <row r="51" spans="1:11" x14ac:dyDescent="0.25">
      <c r="A51" s="10"/>
      <c r="B51" s="11" t="s">
        <v>152</v>
      </c>
      <c r="C51" s="11" t="s">
        <v>134</v>
      </c>
      <c r="D51" s="12"/>
      <c r="E51" s="12"/>
      <c r="F51" s="12"/>
    </row>
    <row r="52" spans="1:11" x14ac:dyDescent="0.25">
      <c r="A52" s="13"/>
      <c r="B52" s="13"/>
      <c r="C52" s="16" t="s">
        <v>135</v>
      </c>
      <c r="D52" s="20">
        <v>1</v>
      </c>
      <c r="E52" s="20">
        <v>16</v>
      </c>
      <c r="F52" s="20" t="s">
        <v>213</v>
      </c>
      <c r="G52" s="45"/>
      <c r="H52" s="45"/>
    </row>
    <row r="53" spans="1:11" x14ac:dyDescent="0.25">
      <c r="A53" s="13"/>
      <c r="B53" s="13"/>
      <c r="C53" s="16" t="s">
        <v>136</v>
      </c>
      <c r="D53" s="20">
        <v>1</v>
      </c>
      <c r="E53" s="20">
        <v>20</v>
      </c>
      <c r="F53" s="20" t="s">
        <v>214</v>
      </c>
      <c r="G53" s="45"/>
      <c r="H53" s="45"/>
    </row>
    <row r="54" spans="1:11" x14ac:dyDescent="0.25">
      <c r="A54" s="13"/>
      <c r="B54" s="13"/>
      <c r="C54" s="16" t="s">
        <v>171</v>
      </c>
      <c r="D54" s="20">
        <v>1</v>
      </c>
      <c r="E54" s="20">
        <v>20</v>
      </c>
      <c r="F54" s="20" t="s">
        <v>214</v>
      </c>
      <c r="G54" s="45"/>
      <c r="H54" s="45"/>
    </row>
    <row r="55" spans="1:11" ht="27.6" x14ac:dyDescent="0.25">
      <c r="A55" s="13"/>
      <c r="B55" s="13"/>
      <c r="C55" s="16" t="s">
        <v>172</v>
      </c>
      <c r="D55" s="20">
        <v>1</v>
      </c>
      <c r="E55" s="20">
        <v>20</v>
      </c>
      <c r="F55" s="20" t="s">
        <v>214</v>
      </c>
      <c r="G55" s="45"/>
      <c r="H55" s="45"/>
    </row>
    <row r="56" spans="1:11" x14ac:dyDescent="0.25">
      <c r="A56" s="13"/>
      <c r="B56" s="13"/>
      <c r="C56" s="16" t="s">
        <v>173</v>
      </c>
      <c r="D56" s="20">
        <v>1</v>
      </c>
      <c r="E56" s="20">
        <v>11</v>
      </c>
      <c r="F56" s="20" t="s">
        <v>217</v>
      </c>
      <c r="G56" s="45"/>
      <c r="H56" s="45"/>
    </row>
    <row r="57" spans="1:11" x14ac:dyDescent="0.25">
      <c r="A57" s="10"/>
      <c r="B57" s="11" t="s">
        <v>150</v>
      </c>
      <c r="C57" s="11" t="s">
        <v>82</v>
      </c>
      <c r="D57" s="12"/>
      <c r="E57" s="12"/>
      <c r="F57" s="12"/>
    </row>
    <row r="58" spans="1:11" s="34" customFormat="1" x14ac:dyDescent="0.25">
      <c r="A58" s="31"/>
      <c r="B58" s="32"/>
      <c r="C58" s="16" t="s">
        <v>156</v>
      </c>
      <c r="D58" s="20">
        <v>1</v>
      </c>
      <c r="E58" s="20">
        <v>60</v>
      </c>
      <c r="F58" s="20" t="s">
        <v>222</v>
      </c>
      <c r="G58" s="48"/>
      <c r="H58" s="48"/>
      <c r="I58" s="48"/>
      <c r="J58" s="54"/>
      <c r="K58" s="54"/>
    </row>
    <row r="59" spans="1:11" s="34" customFormat="1" x14ac:dyDescent="0.25">
      <c r="A59" s="31"/>
      <c r="B59" s="32"/>
      <c r="C59" s="16" t="s">
        <v>157</v>
      </c>
      <c r="D59" s="20">
        <v>1</v>
      </c>
      <c r="E59" s="20">
        <v>16</v>
      </c>
      <c r="F59" s="20" t="s">
        <v>223</v>
      </c>
      <c r="G59" s="48"/>
      <c r="H59" s="48"/>
      <c r="I59" s="48"/>
      <c r="J59" s="54"/>
      <c r="K59" s="54"/>
    </row>
    <row r="60" spans="1:11" x14ac:dyDescent="0.25">
      <c r="A60" s="13"/>
      <c r="B60" s="13"/>
      <c r="C60" s="14" t="s">
        <v>218</v>
      </c>
      <c r="D60" s="20">
        <v>1</v>
      </c>
      <c r="E60" s="20">
        <v>60</v>
      </c>
      <c r="F60" s="20" t="s">
        <v>224</v>
      </c>
      <c r="G60" s="48"/>
    </row>
    <row r="61" spans="1:11" x14ac:dyDescent="0.25">
      <c r="A61" s="13"/>
      <c r="B61" s="13"/>
      <c r="C61" s="14" t="s">
        <v>158</v>
      </c>
      <c r="D61" s="20">
        <v>1</v>
      </c>
      <c r="E61" s="20">
        <v>10</v>
      </c>
      <c r="F61" s="20" t="s">
        <v>225</v>
      </c>
      <c r="G61" s="48"/>
    </row>
    <row r="62" spans="1:11" x14ac:dyDescent="0.25">
      <c r="A62" s="10"/>
      <c r="B62" s="11" t="s">
        <v>150</v>
      </c>
      <c r="C62" s="11" t="s">
        <v>84</v>
      </c>
      <c r="D62" s="12"/>
      <c r="E62" s="12"/>
      <c r="F62" s="12"/>
    </row>
    <row r="63" spans="1:11" s="37" customFormat="1" x14ac:dyDescent="0.25">
      <c r="A63" s="35"/>
      <c r="B63" s="36"/>
      <c r="C63" s="38" t="s">
        <v>159</v>
      </c>
      <c r="D63" s="20">
        <v>1</v>
      </c>
      <c r="E63" s="20">
        <v>60</v>
      </c>
      <c r="F63" s="20" t="s">
        <v>226</v>
      </c>
      <c r="G63" s="49"/>
      <c r="H63" s="49"/>
      <c r="I63" s="49"/>
      <c r="J63" s="55"/>
      <c r="K63" s="55"/>
    </row>
    <row r="64" spans="1:11" s="37" customFormat="1" x14ac:dyDescent="0.25">
      <c r="A64" s="35"/>
      <c r="B64" s="36"/>
      <c r="C64" s="38" t="s">
        <v>160</v>
      </c>
      <c r="D64" s="20">
        <v>1</v>
      </c>
      <c r="E64" s="20">
        <v>16</v>
      </c>
      <c r="F64" s="20" t="s">
        <v>227</v>
      </c>
      <c r="G64" s="49"/>
      <c r="H64" s="49"/>
      <c r="I64" s="49"/>
      <c r="J64" s="55"/>
      <c r="K64" s="55"/>
    </row>
    <row r="65" spans="1:11" x14ac:dyDescent="0.25">
      <c r="A65" s="13"/>
      <c r="B65" s="13"/>
      <c r="C65" s="14" t="s">
        <v>167</v>
      </c>
      <c r="D65" s="20">
        <v>1</v>
      </c>
      <c r="E65" s="20">
        <v>60</v>
      </c>
      <c r="F65" s="20" t="s">
        <v>228</v>
      </c>
    </row>
    <row r="66" spans="1:11" x14ac:dyDescent="0.25">
      <c r="A66" s="13"/>
      <c r="B66" s="13"/>
      <c r="C66" s="14" t="s">
        <v>165</v>
      </c>
      <c r="D66" s="20">
        <v>1</v>
      </c>
      <c r="E66" s="20">
        <v>10</v>
      </c>
      <c r="F66" s="20" t="s">
        <v>229</v>
      </c>
    </row>
    <row r="67" spans="1:11" x14ac:dyDescent="0.25">
      <c r="A67" s="10"/>
      <c r="B67" s="11" t="s">
        <v>150</v>
      </c>
      <c r="C67" s="11" t="s">
        <v>85</v>
      </c>
      <c r="D67" s="12"/>
      <c r="E67" s="12"/>
      <c r="F67" s="12"/>
    </row>
    <row r="68" spans="1:11" s="34" customFormat="1" x14ac:dyDescent="0.25">
      <c r="A68" s="31"/>
      <c r="B68" s="32"/>
      <c r="C68" s="16" t="s">
        <v>161</v>
      </c>
      <c r="D68" s="20">
        <v>1</v>
      </c>
      <c r="E68" s="20">
        <v>60</v>
      </c>
      <c r="F68" s="20" t="s">
        <v>230</v>
      </c>
      <c r="G68" s="48"/>
      <c r="H68" s="48"/>
      <c r="I68" s="48"/>
      <c r="J68" s="54"/>
      <c r="K68" s="54"/>
    </row>
    <row r="69" spans="1:11" s="34" customFormat="1" x14ac:dyDescent="0.25">
      <c r="A69" s="31"/>
      <c r="B69" s="32"/>
      <c r="C69" s="16" t="s">
        <v>162</v>
      </c>
      <c r="D69" s="20">
        <v>1</v>
      </c>
      <c r="E69" s="20">
        <v>16</v>
      </c>
      <c r="F69" s="20" t="s">
        <v>231</v>
      </c>
      <c r="G69" s="48"/>
      <c r="H69" s="48"/>
      <c r="I69" s="48"/>
      <c r="J69" s="54"/>
      <c r="K69" s="54"/>
    </row>
    <row r="70" spans="1:11" x14ac:dyDescent="0.25">
      <c r="A70" s="13"/>
      <c r="B70" s="13"/>
      <c r="C70" s="14" t="s">
        <v>168</v>
      </c>
      <c r="D70" s="20">
        <v>1</v>
      </c>
      <c r="E70" s="20">
        <v>60</v>
      </c>
      <c r="F70" s="20" t="s">
        <v>232</v>
      </c>
    </row>
    <row r="71" spans="1:11" x14ac:dyDescent="0.25">
      <c r="A71" s="13"/>
      <c r="B71" s="13"/>
      <c r="C71" s="14" t="s">
        <v>166</v>
      </c>
      <c r="D71" s="20">
        <v>1</v>
      </c>
      <c r="E71" s="20">
        <v>10</v>
      </c>
      <c r="F71" s="20" t="s">
        <v>233</v>
      </c>
    </row>
    <row r="72" spans="1:11" x14ac:dyDescent="0.25">
      <c r="A72" s="10"/>
      <c r="B72" s="11" t="s">
        <v>150</v>
      </c>
      <c r="C72" s="11" t="s">
        <v>86</v>
      </c>
      <c r="D72" s="12"/>
      <c r="E72" s="12"/>
      <c r="F72" s="12"/>
    </row>
    <row r="73" spans="1:11" s="34" customFormat="1" ht="15" customHeight="1" x14ac:dyDescent="0.25">
      <c r="A73" s="31"/>
      <c r="B73" s="32"/>
      <c r="C73" s="16" t="s">
        <v>163</v>
      </c>
      <c r="D73" s="20">
        <v>1</v>
      </c>
      <c r="E73" s="20">
        <v>60</v>
      </c>
      <c r="F73" s="20" t="s">
        <v>234</v>
      </c>
      <c r="G73" s="48"/>
      <c r="H73" s="48"/>
      <c r="I73" s="48"/>
      <c r="J73" s="54"/>
      <c r="K73" s="54"/>
    </row>
    <row r="74" spans="1:11" s="34" customFormat="1" x14ac:dyDescent="0.25">
      <c r="A74" s="31"/>
      <c r="B74" s="32"/>
      <c r="C74" s="16" t="s">
        <v>164</v>
      </c>
      <c r="D74" s="20">
        <v>1</v>
      </c>
      <c r="E74" s="20">
        <v>16</v>
      </c>
      <c r="F74" s="20" t="s">
        <v>235</v>
      </c>
      <c r="G74" s="48"/>
      <c r="H74" s="48"/>
      <c r="I74" s="48"/>
      <c r="J74" s="54"/>
      <c r="K74" s="54"/>
    </row>
    <row r="75" spans="1:11" x14ac:dyDescent="0.25">
      <c r="A75" s="13"/>
      <c r="B75" s="13"/>
      <c r="C75" s="14" t="s">
        <v>169</v>
      </c>
      <c r="D75" s="20">
        <v>1</v>
      </c>
      <c r="E75" s="20">
        <v>60</v>
      </c>
      <c r="F75" s="20" t="s">
        <v>236</v>
      </c>
    </row>
    <row r="76" spans="1:11" x14ac:dyDescent="0.25">
      <c r="A76" s="13"/>
      <c r="B76" s="13"/>
      <c r="C76" s="14" t="s">
        <v>170</v>
      </c>
      <c r="D76" s="20">
        <v>1</v>
      </c>
      <c r="E76" s="20">
        <v>10</v>
      </c>
      <c r="F76" s="20" t="s">
        <v>237</v>
      </c>
    </row>
    <row r="77" spans="1:11" x14ac:dyDescent="0.25">
      <c r="A77" s="10"/>
      <c r="B77" s="11" t="s">
        <v>176</v>
      </c>
      <c r="C77" s="11" t="s">
        <v>155</v>
      </c>
      <c r="D77" s="12"/>
      <c r="E77" s="12"/>
      <c r="F77" s="12"/>
    </row>
    <row r="78" spans="1:11" x14ac:dyDescent="0.25">
      <c r="A78" s="13"/>
      <c r="B78" s="13"/>
      <c r="C78" s="16" t="s">
        <v>153</v>
      </c>
      <c r="D78" s="20">
        <v>1</v>
      </c>
      <c r="E78" s="20">
        <v>60</v>
      </c>
      <c r="F78" s="20" t="s">
        <v>238</v>
      </c>
    </row>
    <row r="79" spans="1:11" x14ac:dyDescent="0.25">
      <c r="A79" s="13"/>
      <c r="B79" s="13"/>
      <c r="C79" s="16" t="s">
        <v>133</v>
      </c>
      <c r="D79" s="20">
        <v>1</v>
      </c>
      <c r="E79" s="20">
        <v>16</v>
      </c>
      <c r="F79" s="20" t="s">
        <v>239</v>
      </c>
    </row>
    <row r="80" spans="1:11" x14ac:dyDescent="0.25">
      <c r="A80" s="13"/>
      <c r="B80" s="13"/>
      <c r="C80" s="16" t="s">
        <v>80</v>
      </c>
      <c r="D80" s="20">
        <v>1</v>
      </c>
      <c r="E80" s="20">
        <v>60</v>
      </c>
      <c r="F80" s="20" t="s">
        <v>240</v>
      </c>
    </row>
    <row r="81" spans="1:6" x14ac:dyDescent="0.25">
      <c r="A81" s="13"/>
      <c r="B81" s="13"/>
      <c r="C81" s="16" t="s">
        <v>154</v>
      </c>
      <c r="D81" s="20">
        <v>1</v>
      </c>
      <c r="E81" s="20">
        <v>10</v>
      </c>
      <c r="F81" s="20" t="s">
        <v>241</v>
      </c>
    </row>
    <row r="82" spans="1:6" x14ac:dyDescent="0.25">
      <c r="A82" s="10"/>
      <c r="B82" s="11" t="s">
        <v>176</v>
      </c>
      <c r="C82" s="11" t="s">
        <v>22</v>
      </c>
      <c r="D82" s="12"/>
      <c r="E82" s="12"/>
      <c r="F82" s="12"/>
    </row>
    <row r="83" spans="1:6" x14ac:dyDescent="0.25">
      <c r="A83" s="17"/>
      <c r="B83" s="18"/>
      <c r="C83" s="18" t="s">
        <v>23</v>
      </c>
      <c r="D83" s="19"/>
      <c r="E83" s="19"/>
      <c r="F83" s="19"/>
    </row>
    <row r="84" spans="1:6" x14ac:dyDescent="0.25">
      <c r="A84" s="13"/>
      <c r="B84" s="13"/>
      <c r="C84" s="16" t="s">
        <v>90</v>
      </c>
      <c r="D84" s="20">
        <v>1</v>
      </c>
      <c r="E84" s="20">
        <v>11</v>
      </c>
      <c r="F84" s="20" t="s">
        <v>242</v>
      </c>
    </row>
    <row r="85" spans="1:6" x14ac:dyDescent="0.25">
      <c r="A85" s="13"/>
      <c r="B85" s="13"/>
      <c r="C85" s="16" t="s">
        <v>91</v>
      </c>
      <c r="D85" s="20">
        <v>12</v>
      </c>
      <c r="E85" s="20">
        <v>22</v>
      </c>
      <c r="F85" s="20" t="s">
        <v>242</v>
      </c>
    </row>
    <row r="86" spans="1:6" x14ac:dyDescent="0.25">
      <c r="A86" s="13"/>
      <c r="B86" s="13"/>
      <c r="C86" s="16" t="s">
        <v>103</v>
      </c>
      <c r="D86" s="20">
        <v>23</v>
      </c>
      <c r="E86" s="20">
        <v>33</v>
      </c>
      <c r="F86" s="20" t="s">
        <v>242</v>
      </c>
    </row>
    <row r="87" spans="1:6" x14ac:dyDescent="0.25">
      <c r="A87" s="13"/>
      <c r="B87" s="13"/>
      <c r="C87" s="16" t="s">
        <v>92</v>
      </c>
      <c r="D87" s="20">
        <v>34</v>
      </c>
      <c r="E87" s="20">
        <v>44</v>
      </c>
      <c r="F87" s="20" t="s">
        <v>242</v>
      </c>
    </row>
    <row r="88" spans="1:6" x14ac:dyDescent="0.25">
      <c r="A88" s="13"/>
      <c r="B88" s="13"/>
      <c r="C88" s="16" t="s">
        <v>93</v>
      </c>
      <c r="D88" s="20">
        <v>45</v>
      </c>
      <c r="E88" s="20">
        <v>55</v>
      </c>
      <c r="F88" s="20" t="s">
        <v>242</v>
      </c>
    </row>
    <row r="89" spans="1:6" x14ac:dyDescent="0.25">
      <c r="A89" s="13"/>
      <c r="B89" s="13"/>
      <c r="C89" s="16" t="s">
        <v>94</v>
      </c>
      <c r="D89" s="20">
        <v>56</v>
      </c>
      <c r="E89" s="20">
        <v>66</v>
      </c>
      <c r="F89" s="20" t="s">
        <v>242</v>
      </c>
    </row>
    <row r="90" spans="1:6" x14ac:dyDescent="0.25">
      <c r="A90" s="13"/>
      <c r="B90" s="13"/>
      <c r="C90" s="16" t="s">
        <v>95</v>
      </c>
      <c r="D90" s="20">
        <v>67</v>
      </c>
      <c r="E90" s="20">
        <v>77</v>
      </c>
      <c r="F90" s="20" t="s">
        <v>242</v>
      </c>
    </row>
    <row r="91" spans="1:6" x14ac:dyDescent="0.25">
      <c r="A91" s="13"/>
      <c r="B91" s="13"/>
      <c r="C91" s="16" t="s">
        <v>87</v>
      </c>
      <c r="D91" s="20">
        <v>34</v>
      </c>
      <c r="E91" s="20">
        <v>44</v>
      </c>
      <c r="F91" s="20" t="s">
        <v>242</v>
      </c>
    </row>
    <row r="92" spans="1:6" x14ac:dyDescent="0.25">
      <c r="A92" s="13"/>
      <c r="B92" s="13"/>
      <c r="C92" s="16" t="s">
        <v>88</v>
      </c>
      <c r="D92" s="20">
        <v>45</v>
      </c>
      <c r="E92" s="20">
        <v>55</v>
      </c>
      <c r="F92" s="20" t="s">
        <v>242</v>
      </c>
    </row>
    <row r="93" spans="1:6" x14ac:dyDescent="0.25">
      <c r="A93" s="17"/>
      <c r="B93" s="18"/>
      <c r="C93" s="18" t="s">
        <v>24</v>
      </c>
      <c r="D93" s="21"/>
      <c r="E93" s="21"/>
      <c r="F93" s="21"/>
    </row>
    <row r="94" spans="1:6" x14ac:dyDescent="0.25">
      <c r="A94" s="13"/>
      <c r="B94" s="13"/>
      <c r="C94" s="16" t="s">
        <v>96</v>
      </c>
      <c r="D94" s="20">
        <v>1</v>
      </c>
      <c r="E94" s="20">
        <v>11</v>
      </c>
      <c r="F94" s="20" t="s">
        <v>242</v>
      </c>
    </row>
    <row r="95" spans="1:6" x14ac:dyDescent="0.25">
      <c r="A95" s="13"/>
      <c r="B95" s="13"/>
      <c r="C95" s="16" t="s">
        <v>97</v>
      </c>
      <c r="D95" s="20">
        <v>12</v>
      </c>
      <c r="E95" s="20">
        <v>22</v>
      </c>
      <c r="F95" s="20" t="s">
        <v>242</v>
      </c>
    </row>
    <row r="96" spans="1:6" x14ac:dyDescent="0.25">
      <c r="A96" s="13"/>
      <c r="B96" s="13"/>
      <c r="C96" s="16" t="s">
        <v>98</v>
      </c>
      <c r="D96" s="20">
        <v>23</v>
      </c>
      <c r="E96" s="20">
        <v>33</v>
      </c>
      <c r="F96" s="20" t="s">
        <v>242</v>
      </c>
    </row>
    <row r="97" spans="1:6" x14ac:dyDescent="0.25">
      <c r="A97" s="13"/>
      <c r="B97" s="13"/>
      <c r="C97" s="16" t="s">
        <v>99</v>
      </c>
      <c r="D97" s="20">
        <v>34</v>
      </c>
      <c r="E97" s="20">
        <v>44</v>
      </c>
      <c r="F97" s="20" t="s">
        <v>242</v>
      </c>
    </row>
    <row r="98" spans="1:6" x14ac:dyDescent="0.25">
      <c r="A98" s="13"/>
      <c r="B98" s="13"/>
      <c r="C98" s="16" t="s">
        <v>100</v>
      </c>
      <c r="D98" s="20">
        <v>45</v>
      </c>
      <c r="E98" s="20">
        <v>55</v>
      </c>
      <c r="F98" s="20" t="s">
        <v>242</v>
      </c>
    </row>
    <row r="99" spans="1:6" x14ac:dyDescent="0.25">
      <c r="A99" s="13"/>
      <c r="B99" s="13"/>
      <c r="C99" s="16" t="s">
        <v>101</v>
      </c>
      <c r="D99" s="20">
        <v>56</v>
      </c>
      <c r="E99" s="20">
        <v>66</v>
      </c>
      <c r="F99" s="20" t="s">
        <v>242</v>
      </c>
    </row>
    <row r="100" spans="1:6" x14ac:dyDescent="0.25">
      <c r="A100" s="13"/>
      <c r="B100" s="13"/>
      <c r="C100" s="16" t="s">
        <v>102</v>
      </c>
      <c r="D100" s="20">
        <v>67</v>
      </c>
      <c r="E100" s="20">
        <v>77</v>
      </c>
      <c r="F100" s="20" t="s">
        <v>242</v>
      </c>
    </row>
    <row r="101" spans="1:6" x14ac:dyDescent="0.25">
      <c r="A101" s="13"/>
      <c r="B101" s="13"/>
      <c r="C101" s="16" t="s">
        <v>89</v>
      </c>
      <c r="D101" s="20">
        <v>34</v>
      </c>
      <c r="E101" s="20">
        <v>44</v>
      </c>
      <c r="F101" s="20" t="s">
        <v>242</v>
      </c>
    </row>
    <row r="102" spans="1:6" x14ac:dyDescent="0.25">
      <c r="A102" s="10"/>
      <c r="B102" s="11" t="s">
        <v>176</v>
      </c>
      <c r="C102" s="11" t="s">
        <v>25</v>
      </c>
      <c r="D102" s="12"/>
      <c r="E102" s="12"/>
      <c r="F102" s="12"/>
    </row>
    <row r="103" spans="1:6" x14ac:dyDescent="0.25">
      <c r="A103" s="17"/>
      <c r="B103" s="18"/>
      <c r="C103" s="18" t="s">
        <v>23</v>
      </c>
      <c r="D103" s="19"/>
      <c r="E103" s="19"/>
      <c r="F103" s="19"/>
    </row>
    <row r="104" spans="1:6" x14ac:dyDescent="0.25">
      <c r="A104" s="13"/>
      <c r="B104" s="13"/>
      <c r="C104" s="16" t="s">
        <v>27</v>
      </c>
      <c r="D104" s="20">
        <v>1</v>
      </c>
      <c r="E104" s="20">
        <v>6</v>
      </c>
      <c r="F104" s="20" t="s">
        <v>243</v>
      </c>
    </row>
    <row r="105" spans="1:6" x14ac:dyDescent="0.25">
      <c r="A105" s="13"/>
      <c r="B105" s="13"/>
      <c r="C105" s="16" t="s">
        <v>28</v>
      </c>
      <c r="D105" s="20">
        <v>1</v>
      </c>
      <c r="E105" s="20">
        <v>6</v>
      </c>
      <c r="F105" s="20" t="s">
        <v>244</v>
      </c>
    </row>
    <row r="106" spans="1:6" x14ac:dyDescent="0.25">
      <c r="A106" s="13"/>
      <c r="B106" s="13"/>
      <c r="C106" s="16" t="s">
        <v>29</v>
      </c>
      <c r="D106" s="20">
        <v>1</v>
      </c>
      <c r="E106" s="20">
        <v>6</v>
      </c>
      <c r="F106" s="20" t="s">
        <v>245</v>
      </c>
    </row>
    <row r="107" spans="1:6" x14ac:dyDescent="0.25">
      <c r="A107" s="13"/>
      <c r="B107" s="13"/>
      <c r="C107" s="16" t="s">
        <v>30</v>
      </c>
      <c r="D107" s="20">
        <v>1</v>
      </c>
      <c r="E107" s="20">
        <v>6</v>
      </c>
      <c r="F107" s="20" t="s">
        <v>246</v>
      </c>
    </row>
    <row r="108" spans="1:6" x14ac:dyDescent="0.25">
      <c r="A108" s="13"/>
      <c r="B108" s="13"/>
      <c r="C108" s="16" t="s">
        <v>31</v>
      </c>
      <c r="D108" s="20">
        <v>1</v>
      </c>
      <c r="E108" s="20">
        <v>6</v>
      </c>
      <c r="F108" s="20" t="s">
        <v>247</v>
      </c>
    </row>
    <row r="109" spans="1:6" x14ac:dyDescent="0.25">
      <c r="A109" s="13"/>
      <c r="B109" s="13"/>
      <c r="C109" s="16" t="s">
        <v>32</v>
      </c>
      <c r="D109" s="20">
        <v>1</v>
      </c>
      <c r="E109" s="20">
        <v>6</v>
      </c>
      <c r="F109" s="20" t="s">
        <v>248</v>
      </c>
    </row>
    <row r="110" spans="1:6" x14ac:dyDescent="0.25">
      <c r="A110" s="13"/>
      <c r="B110" s="13"/>
      <c r="C110" s="16" t="s">
        <v>33</v>
      </c>
      <c r="D110" s="20">
        <v>1</v>
      </c>
      <c r="E110" s="20">
        <v>6</v>
      </c>
      <c r="F110" s="20" t="s">
        <v>249</v>
      </c>
    </row>
    <row r="111" spans="1:6" x14ac:dyDescent="0.25">
      <c r="A111" s="22"/>
      <c r="B111" s="23"/>
      <c r="C111" s="18" t="s">
        <v>24</v>
      </c>
      <c r="D111" s="21"/>
      <c r="E111" s="21"/>
      <c r="F111" s="21"/>
    </row>
    <row r="112" spans="1:6" x14ac:dyDescent="0.25">
      <c r="A112" s="13"/>
      <c r="B112" s="13"/>
      <c r="C112" s="14" t="s">
        <v>34</v>
      </c>
      <c r="D112" s="20">
        <v>1</v>
      </c>
      <c r="E112" s="20">
        <v>6</v>
      </c>
      <c r="F112" s="20" t="s">
        <v>250</v>
      </c>
    </row>
    <row r="113" spans="1:11" x14ac:dyDescent="0.25">
      <c r="A113" s="13"/>
      <c r="B113" s="13"/>
      <c r="C113" s="14" t="s">
        <v>35</v>
      </c>
      <c r="D113" s="20">
        <v>1</v>
      </c>
      <c r="E113" s="20">
        <v>6</v>
      </c>
      <c r="F113" s="20" t="s">
        <v>251</v>
      </c>
    </row>
    <row r="114" spans="1:11" x14ac:dyDescent="0.25">
      <c r="A114" s="13"/>
      <c r="B114" s="13"/>
      <c r="C114" s="14" t="s">
        <v>36</v>
      </c>
      <c r="D114" s="20">
        <v>1</v>
      </c>
      <c r="E114" s="20">
        <v>6</v>
      </c>
      <c r="F114" s="20" t="s">
        <v>252</v>
      </c>
    </row>
    <row r="115" spans="1:11" x14ac:dyDescent="0.25">
      <c r="A115" s="13"/>
      <c r="B115" s="13"/>
      <c r="C115" s="14" t="s">
        <v>37</v>
      </c>
      <c r="D115" s="20">
        <v>1</v>
      </c>
      <c r="E115" s="20">
        <v>6</v>
      </c>
      <c r="F115" s="20" t="s">
        <v>253</v>
      </c>
    </row>
    <row r="116" spans="1:11" x14ac:dyDescent="0.25">
      <c r="A116" s="13"/>
      <c r="B116" s="13"/>
      <c r="C116" s="14" t="s">
        <v>38</v>
      </c>
      <c r="D116" s="20">
        <v>1</v>
      </c>
      <c r="E116" s="20">
        <v>6</v>
      </c>
      <c r="F116" s="20" t="s">
        <v>254</v>
      </c>
    </row>
    <row r="117" spans="1:11" x14ac:dyDescent="0.25">
      <c r="A117" s="13"/>
      <c r="B117" s="13"/>
      <c r="C117" s="14" t="s">
        <v>39</v>
      </c>
      <c r="D117" s="20">
        <v>1</v>
      </c>
      <c r="E117" s="20">
        <v>6</v>
      </c>
      <c r="F117" s="20" t="s">
        <v>255</v>
      </c>
    </row>
    <row r="118" spans="1:11" x14ac:dyDescent="0.25">
      <c r="A118" s="13"/>
      <c r="B118" s="13"/>
      <c r="C118" s="14" t="s">
        <v>40</v>
      </c>
      <c r="D118" s="20">
        <v>1</v>
      </c>
      <c r="E118" s="20">
        <v>6</v>
      </c>
      <c r="F118" s="20" t="s">
        <v>256</v>
      </c>
    </row>
    <row r="119" spans="1:11" x14ac:dyDescent="0.25">
      <c r="A119" s="10"/>
      <c r="B119" s="11" t="s">
        <v>150</v>
      </c>
      <c r="C119" s="11" t="s">
        <v>177</v>
      </c>
      <c r="D119" s="12"/>
      <c r="E119" s="12"/>
      <c r="F119" s="12"/>
    </row>
    <row r="120" spans="1:11" x14ac:dyDescent="0.25">
      <c r="A120" s="13"/>
      <c r="B120" s="13"/>
      <c r="C120" s="14" t="s">
        <v>79</v>
      </c>
      <c r="D120" s="20">
        <v>1</v>
      </c>
      <c r="E120" s="20">
        <v>40</v>
      </c>
      <c r="F120" s="20" t="s">
        <v>257</v>
      </c>
    </row>
    <row r="121" spans="1:11" s="27" customFormat="1" x14ac:dyDescent="0.25">
      <c r="A121" s="24"/>
      <c r="B121" s="25" t="s">
        <v>150</v>
      </c>
      <c r="C121" s="25" t="s">
        <v>23</v>
      </c>
      <c r="D121" s="26"/>
      <c r="E121" s="26"/>
      <c r="F121" s="26"/>
      <c r="G121" s="50"/>
      <c r="H121" s="50"/>
      <c r="I121" s="50"/>
      <c r="J121" s="56"/>
      <c r="K121" s="56"/>
    </row>
    <row r="122" spans="1:11" x14ac:dyDescent="0.25">
      <c r="A122" s="13"/>
      <c r="B122" s="13"/>
      <c r="C122" s="14" t="s">
        <v>42</v>
      </c>
      <c r="D122" s="20">
        <v>1</v>
      </c>
      <c r="E122" s="20">
        <v>6</v>
      </c>
      <c r="F122" s="20" t="s">
        <v>258</v>
      </c>
    </row>
    <row r="123" spans="1:11" x14ac:dyDescent="0.25">
      <c r="A123" s="13"/>
      <c r="B123" s="13"/>
      <c r="C123" s="14" t="s">
        <v>47</v>
      </c>
      <c r="D123" s="20">
        <v>1</v>
      </c>
      <c r="E123" s="20">
        <v>6</v>
      </c>
      <c r="F123" s="20" t="s">
        <v>259</v>
      </c>
    </row>
    <row r="124" spans="1:11" x14ac:dyDescent="0.25">
      <c r="A124" s="13"/>
      <c r="B124" s="13"/>
      <c r="C124" s="14" t="s">
        <v>43</v>
      </c>
      <c r="D124" s="20">
        <v>1</v>
      </c>
      <c r="E124" s="20">
        <v>6</v>
      </c>
      <c r="F124" s="20" t="s">
        <v>260</v>
      </c>
    </row>
    <row r="125" spans="1:11" x14ac:dyDescent="0.25">
      <c r="A125" s="13"/>
      <c r="B125" s="13"/>
      <c r="C125" s="14" t="s">
        <v>44</v>
      </c>
      <c r="D125" s="20">
        <v>1</v>
      </c>
      <c r="E125" s="20">
        <v>6</v>
      </c>
      <c r="F125" s="20" t="s">
        <v>261</v>
      </c>
    </row>
    <row r="126" spans="1:11" x14ac:dyDescent="0.25">
      <c r="A126" s="13"/>
      <c r="B126" s="13"/>
      <c r="C126" s="14" t="s">
        <v>48</v>
      </c>
      <c r="D126" s="20">
        <v>1</v>
      </c>
      <c r="E126" s="20">
        <v>6</v>
      </c>
      <c r="F126" s="20" t="s">
        <v>262</v>
      </c>
    </row>
    <row r="127" spans="1:11" x14ac:dyDescent="0.25">
      <c r="A127" s="13"/>
      <c r="B127" s="13"/>
      <c r="C127" s="14" t="s">
        <v>49</v>
      </c>
      <c r="D127" s="20">
        <v>1</v>
      </c>
      <c r="E127" s="20">
        <v>6</v>
      </c>
      <c r="F127" s="20" t="s">
        <v>263</v>
      </c>
    </row>
    <row r="128" spans="1:11" x14ac:dyDescent="0.25">
      <c r="A128" s="13"/>
      <c r="B128" s="13"/>
      <c r="C128" s="14" t="s">
        <v>45</v>
      </c>
      <c r="D128" s="20">
        <v>1</v>
      </c>
      <c r="E128" s="20">
        <v>6</v>
      </c>
      <c r="F128" s="20" t="s">
        <v>264</v>
      </c>
    </row>
    <row r="129" spans="1:11" x14ac:dyDescent="0.25">
      <c r="A129" s="13"/>
      <c r="B129" s="13"/>
      <c r="C129" s="14" t="s">
        <v>46</v>
      </c>
      <c r="D129" s="20">
        <v>1</v>
      </c>
      <c r="E129" s="20">
        <v>6</v>
      </c>
      <c r="F129" s="20" t="s">
        <v>265</v>
      </c>
    </row>
    <row r="130" spans="1:11" s="27" customFormat="1" x14ac:dyDescent="0.25">
      <c r="A130" s="28"/>
      <c r="B130" s="29" t="s">
        <v>150</v>
      </c>
      <c r="C130" s="25" t="s">
        <v>24</v>
      </c>
      <c r="D130" s="26"/>
      <c r="E130" s="26"/>
      <c r="F130" s="26"/>
      <c r="G130" s="50"/>
      <c r="H130" s="50"/>
      <c r="I130" s="50"/>
      <c r="J130" s="56"/>
      <c r="K130" s="56"/>
    </row>
    <row r="131" spans="1:11" x14ac:dyDescent="0.25">
      <c r="A131" s="13"/>
      <c r="B131" s="13"/>
      <c r="C131" s="14" t="s">
        <v>50</v>
      </c>
      <c r="D131" s="20">
        <v>1</v>
      </c>
      <c r="E131" s="20">
        <v>6</v>
      </c>
      <c r="F131" s="20" t="s">
        <v>266</v>
      </c>
    </row>
    <row r="132" spans="1:11" x14ac:dyDescent="0.25">
      <c r="A132" s="13"/>
      <c r="B132" s="13"/>
      <c r="C132" s="14" t="s">
        <v>51</v>
      </c>
      <c r="D132" s="20">
        <v>1</v>
      </c>
      <c r="E132" s="20">
        <v>6</v>
      </c>
      <c r="F132" s="20" t="s">
        <v>267</v>
      </c>
    </row>
    <row r="133" spans="1:11" x14ac:dyDescent="0.25">
      <c r="A133" s="13"/>
      <c r="B133" s="13"/>
      <c r="C133" s="14" t="s">
        <v>52</v>
      </c>
      <c r="D133" s="20">
        <v>1</v>
      </c>
      <c r="E133" s="20">
        <v>6</v>
      </c>
      <c r="F133" s="20" t="s">
        <v>268</v>
      </c>
    </row>
    <row r="134" spans="1:11" x14ac:dyDescent="0.25">
      <c r="A134" s="13"/>
      <c r="B134" s="13"/>
      <c r="C134" s="14" t="s">
        <v>53</v>
      </c>
      <c r="D134" s="20">
        <v>1</v>
      </c>
      <c r="E134" s="20">
        <v>6</v>
      </c>
      <c r="F134" s="20" t="s">
        <v>269</v>
      </c>
    </row>
    <row r="135" spans="1:11" x14ac:dyDescent="0.25">
      <c r="A135" s="13"/>
      <c r="B135" s="13"/>
      <c r="C135" s="14" t="s">
        <v>54</v>
      </c>
      <c r="D135" s="20">
        <v>1</v>
      </c>
      <c r="E135" s="20">
        <v>6</v>
      </c>
      <c r="F135" s="20" t="s">
        <v>270</v>
      </c>
    </row>
    <row r="136" spans="1:11" x14ac:dyDescent="0.25">
      <c r="A136" s="13"/>
      <c r="B136" s="13"/>
      <c r="C136" s="14" t="s">
        <v>55</v>
      </c>
      <c r="D136" s="20">
        <v>1</v>
      </c>
      <c r="E136" s="20">
        <v>6</v>
      </c>
      <c r="F136" s="20" t="s">
        <v>271</v>
      </c>
    </row>
    <row r="137" spans="1:11" x14ac:dyDescent="0.25">
      <c r="A137" s="13"/>
      <c r="B137" s="13"/>
      <c r="C137" s="14" t="s">
        <v>56</v>
      </c>
      <c r="D137" s="20">
        <v>1</v>
      </c>
      <c r="E137" s="20">
        <v>6</v>
      </c>
      <c r="F137" s="20" t="s">
        <v>272</v>
      </c>
    </row>
    <row r="138" spans="1:11" x14ac:dyDescent="0.25">
      <c r="A138" s="13"/>
      <c r="B138" s="13"/>
      <c r="C138" s="14" t="s">
        <v>57</v>
      </c>
      <c r="D138" s="20">
        <v>1</v>
      </c>
      <c r="E138" s="20">
        <v>6</v>
      </c>
      <c r="F138" s="20" t="s">
        <v>273</v>
      </c>
    </row>
    <row r="139" spans="1:11" s="27" customFormat="1" x14ac:dyDescent="0.25">
      <c r="A139" s="28"/>
      <c r="B139" s="29" t="s">
        <v>152</v>
      </c>
      <c r="C139" s="25" t="s">
        <v>105</v>
      </c>
      <c r="D139" s="26"/>
      <c r="E139" s="26"/>
      <c r="F139" s="26"/>
      <c r="G139" s="50"/>
      <c r="H139" s="50"/>
      <c r="I139" s="50"/>
      <c r="J139" s="56"/>
      <c r="K139" s="56"/>
    </row>
    <row r="140" spans="1:11" x14ac:dyDescent="0.25">
      <c r="A140" s="13"/>
      <c r="B140" s="13"/>
      <c r="C140" s="3" t="s">
        <v>106</v>
      </c>
      <c r="D140" s="20">
        <v>1</v>
      </c>
      <c r="E140" s="20">
        <v>8</v>
      </c>
      <c r="F140" s="20" t="s">
        <v>274</v>
      </c>
    </row>
    <row r="141" spans="1:11" x14ac:dyDescent="0.25">
      <c r="A141" s="13"/>
      <c r="B141" s="13"/>
      <c r="C141" s="3" t="s">
        <v>107</v>
      </c>
      <c r="D141" s="20">
        <v>1</v>
      </c>
      <c r="E141" s="20">
        <v>8</v>
      </c>
      <c r="F141" s="20" t="s">
        <v>275</v>
      </c>
    </row>
    <row r="142" spans="1:11" x14ac:dyDescent="0.25">
      <c r="A142" s="13"/>
      <c r="B142" s="13"/>
      <c r="C142" s="3" t="s">
        <v>108</v>
      </c>
      <c r="D142" s="20">
        <v>1</v>
      </c>
      <c r="E142" s="20">
        <v>8</v>
      </c>
      <c r="F142" s="20" t="s">
        <v>276</v>
      </c>
    </row>
    <row r="143" spans="1:11" x14ac:dyDescent="0.25">
      <c r="A143" s="13"/>
      <c r="B143" s="13"/>
      <c r="C143" s="3" t="s">
        <v>109</v>
      </c>
      <c r="D143" s="20">
        <v>1</v>
      </c>
      <c r="E143" s="20">
        <v>8</v>
      </c>
      <c r="F143" s="20" t="s">
        <v>277</v>
      </c>
    </row>
    <row r="144" spans="1:11" x14ac:dyDescent="0.25">
      <c r="A144" s="13"/>
      <c r="B144" s="13"/>
      <c r="C144" s="3" t="s">
        <v>110</v>
      </c>
      <c r="D144" s="20">
        <v>1</v>
      </c>
      <c r="E144" s="20">
        <v>8</v>
      </c>
      <c r="F144" s="20" t="s">
        <v>278</v>
      </c>
    </row>
    <row r="145" spans="1:11" x14ac:dyDescent="0.25">
      <c r="A145" s="13"/>
      <c r="B145" s="13"/>
      <c r="C145" s="3" t="s">
        <v>111</v>
      </c>
      <c r="D145" s="20">
        <v>1</v>
      </c>
      <c r="E145" s="20">
        <v>8</v>
      </c>
      <c r="F145" s="20" t="s">
        <v>279</v>
      </c>
    </row>
    <row r="146" spans="1:11" x14ac:dyDescent="0.25">
      <c r="A146" s="13"/>
      <c r="B146" s="13"/>
      <c r="C146" s="3" t="s">
        <v>112</v>
      </c>
      <c r="D146" s="20">
        <v>1</v>
      </c>
      <c r="E146" s="20">
        <v>8</v>
      </c>
      <c r="F146" s="20" t="s">
        <v>280</v>
      </c>
    </row>
    <row r="147" spans="1:11" x14ac:dyDescent="0.25">
      <c r="A147" s="13"/>
      <c r="B147" s="13"/>
      <c r="C147" s="3" t="s">
        <v>113</v>
      </c>
      <c r="D147" s="20">
        <v>1</v>
      </c>
      <c r="E147" s="20">
        <v>8</v>
      </c>
      <c r="F147" s="20" t="s">
        <v>281</v>
      </c>
    </row>
    <row r="148" spans="1:11" s="27" customFormat="1" x14ac:dyDescent="0.25">
      <c r="A148" s="28"/>
      <c r="B148" s="29" t="s">
        <v>152</v>
      </c>
      <c r="C148" s="25" t="s">
        <v>114</v>
      </c>
      <c r="D148" s="26"/>
      <c r="E148" s="26"/>
      <c r="F148" s="26"/>
      <c r="G148" s="50"/>
      <c r="H148" s="50"/>
      <c r="I148" s="50"/>
      <c r="J148" s="56"/>
      <c r="K148" s="56"/>
    </row>
    <row r="149" spans="1:11" x14ac:dyDescent="0.25">
      <c r="A149" s="13"/>
      <c r="B149" s="13"/>
      <c r="C149" s="3" t="s">
        <v>115</v>
      </c>
      <c r="D149" s="20">
        <v>1</v>
      </c>
      <c r="E149" s="20">
        <v>8</v>
      </c>
      <c r="F149" s="20" t="s">
        <v>282</v>
      </c>
    </row>
    <row r="150" spans="1:11" x14ac:dyDescent="0.25">
      <c r="A150" s="13"/>
      <c r="B150" s="13"/>
      <c r="C150" s="3" t="s">
        <v>116</v>
      </c>
      <c r="D150" s="20">
        <v>1</v>
      </c>
      <c r="E150" s="20">
        <v>8</v>
      </c>
      <c r="F150" s="20" t="s">
        <v>283</v>
      </c>
    </row>
    <row r="151" spans="1:11" x14ac:dyDescent="0.25">
      <c r="A151" s="13"/>
      <c r="B151" s="13"/>
      <c r="C151" s="3" t="s">
        <v>117</v>
      </c>
      <c r="D151" s="20">
        <v>1</v>
      </c>
      <c r="E151" s="20">
        <v>8</v>
      </c>
      <c r="F151" s="20" t="s">
        <v>284</v>
      </c>
    </row>
    <row r="152" spans="1:11" x14ac:dyDescent="0.25">
      <c r="A152" s="13"/>
      <c r="B152" s="13"/>
      <c r="C152" s="3" t="s">
        <v>118</v>
      </c>
      <c r="D152" s="20">
        <v>1</v>
      </c>
      <c r="E152" s="20">
        <v>8</v>
      </c>
      <c r="F152" s="20" t="s">
        <v>285</v>
      </c>
    </row>
    <row r="153" spans="1:11" x14ac:dyDescent="0.25">
      <c r="A153" s="13"/>
      <c r="B153" s="13"/>
      <c r="C153" s="3" t="s">
        <v>119</v>
      </c>
      <c r="D153" s="20">
        <v>1</v>
      </c>
      <c r="E153" s="20">
        <v>8</v>
      </c>
      <c r="F153" s="20" t="s">
        <v>286</v>
      </c>
    </row>
    <row r="154" spans="1:11" x14ac:dyDescent="0.25">
      <c r="A154" s="13"/>
      <c r="B154" s="13"/>
      <c r="C154" s="3" t="s">
        <v>120</v>
      </c>
      <c r="D154" s="20">
        <v>1</v>
      </c>
      <c r="E154" s="20">
        <v>8</v>
      </c>
      <c r="F154" s="20" t="s">
        <v>287</v>
      </c>
    </row>
    <row r="155" spans="1:11" x14ac:dyDescent="0.25">
      <c r="A155" s="13"/>
      <c r="B155" s="13"/>
      <c r="C155" s="3" t="s">
        <v>121</v>
      </c>
      <c r="D155" s="20">
        <v>1</v>
      </c>
      <c r="E155" s="20">
        <v>8</v>
      </c>
      <c r="F155" s="20" t="s">
        <v>288</v>
      </c>
    </row>
    <row r="156" spans="1:11" x14ac:dyDescent="0.25">
      <c r="A156" s="13"/>
      <c r="B156" s="13"/>
      <c r="C156" s="3" t="s">
        <v>122</v>
      </c>
      <c r="D156" s="20">
        <v>1</v>
      </c>
      <c r="E156" s="20">
        <v>8</v>
      </c>
      <c r="F156" s="20" t="s">
        <v>289</v>
      </c>
    </row>
    <row r="157" spans="1:11" x14ac:dyDescent="0.25">
      <c r="A157" s="10"/>
      <c r="B157" s="11"/>
      <c r="C157" s="11" t="s">
        <v>185</v>
      </c>
      <c r="D157" s="12"/>
      <c r="E157" s="12"/>
      <c r="F157" s="12"/>
    </row>
    <row r="158" spans="1:11" s="27" customFormat="1" x14ac:dyDescent="0.25">
      <c r="A158" s="28"/>
      <c r="B158" s="29"/>
      <c r="C158" s="25" t="s">
        <v>186</v>
      </c>
      <c r="D158" s="26"/>
      <c r="E158" s="26"/>
      <c r="F158" s="26"/>
      <c r="G158" s="50"/>
      <c r="H158" s="50"/>
      <c r="I158" s="50"/>
      <c r="J158" s="56"/>
      <c r="K158" s="56"/>
    </row>
    <row r="159" spans="1:11" ht="41.4" x14ac:dyDescent="0.25">
      <c r="A159" s="13"/>
      <c r="B159" s="13"/>
      <c r="C159" s="3" t="s">
        <v>187</v>
      </c>
      <c r="D159" s="283">
        <v>1</v>
      </c>
      <c r="E159" s="280">
        <v>30</v>
      </c>
      <c r="F159" s="280" t="s">
        <v>290</v>
      </c>
    </row>
    <row r="160" spans="1:11" ht="69" x14ac:dyDescent="0.25">
      <c r="A160" s="13"/>
      <c r="B160" s="13"/>
      <c r="C160" s="3" t="s">
        <v>188</v>
      </c>
      <c r="D160" s="285"/>
      <c r="E160" s="281"/>
      <c r="F160" s="281"/>
    </row>
    <row r="161" spans="1:11" ht="41.4" x14ac:dyDescent="0.25">
      <c r="A161" s="13"/>
      <c r="B161" s="13"/>
      <c r="C161" s="3" t="s">
        <v>189</v>
      </c>
      <c r="D161" s="284"/>
      <c r="E161" s="282"/>
      <c r="F161" s="282"/>
    </row>
    <row r="162" spans="1:11" s="27" customFormat="1" x14ac:dyDescent="0.25">
      <c r="A162" s="28"/>
      <c r="B162" s="29"/>
      <c r="C162" s="25" t="s">
        <v>190</v>
      </c>
      <c r="D162" s="26"/>
      <c r="E162" s="26"/>
      <c r="F162" s="26"/>
      <c r="G162" s="50"/>
      <c r="H162" s="50"/>
      <c r="I162" s="50"/>
      <c r="J162" s="56"/>
      <c r="K162" s="56"/>
    </row>
    <row r="163" spans="1:11" x14ac:dyDescent="0.25">
      <c r="A163" s="13"/>
      <c r="B163" s="13"/>
      <c r="C163" s="3" t="s">
        <v>191</v>
      </c>
      <c r="D163" s="283">
        <v>1</v>
      </c>
      <c r="E163" s="283">
        <v>30</v>
      </c>
      <c r="F163" s="283" t="s">
        <v>291</v>
      </c>
    </row>
    <row r="164" spans="1:11" ht="14.25" customHeight="1" x14ac:dyDescent="0.25">
      <c r="A164" s="13"/>
      <c r="B164" s="13"/>
      <c r="C164" s="3" t="s">
        <v>192</v>
      </c>
      <c r="D164" s="284"/>
      <c r="E164" s="284"/>
      <c r="F164" s="284"/>
    </row>
    <row r="165" spans="1:11" s="27" customFormat="1" x14ac:dyDescent="0.25">
      <c r="A165" s="28"/>
      <c r="B165" s="29"/>
      <c r="C165" s="25" t="s">
        <v>193</v>
      </c>
      <c r="D165" s="26"/>
      <c r="E165" s="26"/>
      <c r="F165" s="26"/>
      <c r="G165" s="50"/>
      <c r="H165" s="50"/>
      <c r="I165" s="50"/>
      <c r="J165" s="56"/>
      <c r="K165" s="56"/>
    </row>
    <row r="166" spans="1:11" ht="124.2" x14ac:dyDescent="0.25">
      <c r="A166" s="13"/>
      <c r="B166" s="13"/>
      <c r="C166" s="3" t="s">
        <v>215</v>
      </c>
      <c r="D166" s="59">
        <v>1</v>
      </c>
      <c r="E166" s="60">
        <v>30</v>
      </c>
      <c r="F166" s="60" t="s">
        <v>292</v>
      </c>
    </row>
    <row r="167" spans="1:11" x14ac:dyDescent="0.25">
      <c r="A167" s="13"/>
      <c r="B167" s="13"/>
      <c r="C167" s="3" t="s">
        <v>216</v>
      </c>
      <c r="D167" s="59">
        <v>1</v>
      </c>
      <c r="E167" s="59">
        <v>30</v>
      </c>
      <c r="F167" s="59" t="s">
        <v>293</v>
      </c>
    </row>
    <row r="168" spans="1:11" s="27" customFormat="1" x14ac:dyDescent="0.25">
      <c r="A168" s="28"/>
      <c r="B168" s="29"/>
      <c r="C168" s="25" t="s">
        <v>194</v>
      </c>
      <c r="D168" s="26"/>
      <c r="E168" s="26"/>
      <c r="F168" s="26"/>
      <c r="G168" s="50"/>
      <c r="H168" s="50"/>
      <c r="I168" s="50"/>
      <c r="J168" s="56"/>
      <c r="K168" s="56"/>
    </row>
    <row r="169" spans="1:11" ht="82.8" x14ac:dyDescent="0.25">
      <c r="A169" s="13"/>
      <c r="B169" s="13"/>
      <c r="C169" s="3" t="s">
        <v>195</v>
      </c>
      <c r="D169" s="283">
        <v>1</v>
      </c>
      <c r="E169" s="283">
        <v>14</v>
      </c>
      <c r="F169" s="283" t="s">
        <v>294</v>
      </c>
    </row>
    <row r="170" spans="1:11" ht="14.25" customHeight="1" x14ac:dyDescent="0.25">
      <c r="A170" s="13"/>
      <c r="B170" s="13"/>
      <c r="C170" s="3" t="s">
        <v>196</v>
      </c>
      <c r="D170" s="286"/>
      <c r="E170" s="285"/>
      <c r="F170" s="285"/>
    </row>
    <row r="171" spans="1:11" ht="14.25" customHeight="1" x14ac:dyDescent="0.25">
      <c r="A171" s="13"/>
      <c r="B171" s="13"/>
      <c r="C171" s="3" t="s">
        <v>197</v>
      </c>
      <c r="D171" s="287"/>
      <c r="E171" s="284"/>
      <c r="F171" s="284"/>
    </row>
  </sheetData>
  <autoFilter ref="A1:E156" xr:uid="{00000000-0009-0000-0000-000001000000}"/>
  <mergeCells count="10">
    <mergeCell ref="F159:F161"/>
    <mergeCell ref="F163:F164"/>
    <mergeCell ref="F169:F171"/>
    <mergeCell ref="A3:E3"/>
    <mergeCell ref="D159:D161"/>
    <mergeCell ref="E159:E161"/>
    <mergeCell ref="D163:D164"/>
    <mergeCell ref="E163:E164"/>
    <mergeCell ref="D169:D171"/>
    <mergeCell ref="E169:E171"/>
  </mergeCells>
  <pageMargins left="0.70866141732283472" right="0.70866141732283472" top="0.74803149606299213" bottom="0.74803149606299213" header="0.31496062992125984" footer="0.31496062992125984"/>
  <pageSetup paperSize="9" scale="42"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93"/>
  <sheetViews>
    <sheetView zoomScale="85" zoomScaleNormal="85" workbookViewId="0">
      <pane ySplit="5" topLeftCell="A6" activePane="bottomLeft" state="frozen"/>
      <selection pane="bottomLeft" activeCell="C19" sqref="C19"/>
    </sheetView>
  </sheetViews>
  <sheetFormatPr defaultColWidth="9.33203125" defaultRowHeight="13.8" x14ac:dyDescent="0.3"/>
  <cols>
    <col min="1" max="1" width="13.33203125" style="80" customWidth="1"/>
    <col min="2" max="2" width="29" style="62" customWidth="1"/>
    <col min="3" max="3" width="83" style="62" customWidth="1"/>
    <col min="4" max="5" width="24.33203125" style="62" customWidth="1"/>
    <col min="6" max="6" width="51.33203125" style="62" customWidth="1"/>
    <col min="7" max="7" width="38.33203125" style="62" customWidth="1"/>
    <col min="8" max="16384" width="9.33203125" style="62"/>
  </cols>
  <sheetData>
    <row r="1" spans="1:11" x14ac:dyDescent="0.3">
      <c r="D1" s="62" t="s">
        <v>3</v>
      </c>
      <c r="G1" s="58"/>
      <c r="H1" s="58"/>
      <c r="I1" s="58"/>
      <c r="J1" s="63"/>
      <c r="K1" s="63"/>
    </row>
    <row r="2" spans="1:11" x14ac:dyDescent="0.3">
      <c r="G2" s="58"/>
      <c r="H2" s="58"/>
      <c r="I2" s="58"/>
      <c r="J2" s="63"/>
      <c r="K2" s="63"/>
    </row>
    <row r="3" spans="1:11" ht="17.399999999999999" x14ac:dyDescent="0.3">
      <c r="A3" s="279" t="s">
        <v>104</v>
      </c>
      <c r="B3" s="279"/>
      <c r="C3" s="279"/>
      <c r="D3" s="279"/>
      <c r="E3" s="279"/>
      <c r="F3" s="58"/>
      <c r="G3" s="58"/>
      <c r="H3" s="58"/>
      <c r="I3" s="58"/>
      <c r="J3" s="63"/>
      <c r="K3" s="63"/>
    </row>
    <row r="4" spans="1:11" x14ac:dyDescent="0.3">
      <c r="G4" s="58"/>
      <c r="H4" s="58"/>
      <c r="I4" s="58"/>
      <c r="J4" s="63"/>
      <c r="K4" s="63"/>
    </row>
    <row r="5" spans="1:11" s="58" customFormat="1" ht="41.4" x14ac:dyDescent="0.3">
      <c r="A5" s="81" t="s">
        <v>435</v>
      </c>
      <c r="B5" s="79" t="s">
        <v>295</v>
      </c>
      <c r="C5" s="79" t="s">
        <v>4</v>
      </c>
      <c r="D5" s="79" t="s">
        <v>1</v>
      </c>
      <c r="E5" s="79" t="s">
        <v>2</v>
      </c>
      <c r="F5" s="79" t="s">
        <v>309</v>
      </c>
      <c r="J5" s="64"/>
      <c r="K5" s="64"/>
    </row>
    <row r="6" spans="1:11" x14ac:dyDescent="0.3">
      <c r="A6" s="82"/>
      <c r="B6" s="67" t="s">
        <v>434</v>
      </c>
      <c r="C6" s="67" t="s">
        <v>408</v>
      </c>
      <c r="D6" s="67"/>
      <c r="E6" s="67"/>
      <c r="F6" s="67"/>
    </row>
    <row r="7" spans="1:11" x14ac:dyDescent="0.3">
      <c r="A7" s="83" t="s">
        <v>436</v>
      </c>
      <c r="B7" s="68"/>
      <c r="C7" s="68" t="s">
        <v>129</v>
      </c>
      <c r="D7" s="69">
        <v>1</v>
      </c>
      <c r="E7" s="69">
        <v>7</v>
      </c>
      <c r="F7" s="69"/>
    </row>
    <row r="8" spans="1:11" x14ac:dyDescent="0.3">
      <c r="A8" s="83" t="s">
        <v>436</v>
      </c>
      <c r="B8" s="68"/>
      <c r="C8" s="68" t="s">
        <v>124</v>
      </c>
      <c r="D8" s="69">
        <f>E7+1</f>
        <v>8</v>
      </c>
      <c r="E8" s="69">
        <f>D8+7</f>
        <v>15</v>
      </c>
      <c r="F8" s="69"/>
    </row>
    <row r="9" spans="1:11" x14ac:dyDescent="0.3">
      <c r="A9" s="83" t="s">
        <v>436</v>
      </c>
      <c r="B9" s="68"/>
      <c r="C9" s="68" t="s">
        <v>130</v>
      </c>
      <c r="D9" s="69">
        <f>E8+1</f>
        <v>16</v>
      </c>
      <c r="E9" s="69">
        <f>D9+7</f>
        <v>23</v>
      </c>
      <c r="F9" s="69"/>
    </row>
    <row r="10" spans="1:11" x14ac:dyDescent="0.3">
      <c r="A10" s="83" t="s">
        <v>436</v>
      </c>
      <c r="B10" s="68"/>
      <c r="C10" s="68" t="s">
        <v>76</v>
      </c>
      <c r="D10" s="69">
        <f>E9+1</f>
        <v>24</v>
      </c>
      <c r="E10" s="69">
        <f>D10+20</f>
        <v>44</v>
      </c>
      <c r="F10" s="69"/>
    </row>
    <row r="11" spans="1:11" x14ac:dyDescent="0.3">
      <c r="A11" s="83" t="s">
        <v>436</v>
      </c>
      <c r="B11" s="68"/>
      <c r="C11" s="68" t="s">
        <v>123</v>
      </c>
      <c r="D11" s="69">
        <f>E10+1</f>
        <v>45</v>
      </c>
      <c r="E11" s="69">
        <f>D11+20</f>
        <v>65</v>
      </c>
      <c r="F11" s="69"/>
    </row>
    <row r="12" spans="1:11" x14ac:dyDescent="0.3">
      <c r="A12" s="82"/>
      <c r="B12" s="67" t="s">
        <v>151</v>
      </c>
      <c r="C12" s="67" t="s">
        <v>296</v>
      </c>
      <c r="D12" s="67"/>
      <c r="E12" s="67"/>
      <c r="F12" s="67"/>
    </row>
    <row r="13" spans="1:11" x14ac:dyDescent="0.3">
      <c r="A13" s="83" t="s">
        <v>340</v>
      </c>
      <c r="B13" s="68"/>
      <c r="C13" s="68" t="s">
        <v>125</v>
      </c>
      <c r="D13" s="69">
        <v>1</v>
      </c>
      <c r="E13" s="69">
        <v>40</v>
      </c>
      <c r="F13" s="68"/>
    </row>
    <row r="14" spans="1:11" ht="27.6" x14ac:dyDescent="0.3">
      <c r="A14" s="83" t="s">
        <v>341</v>
      </c>
      <c r="B14" s="68"/>
      <c r="C14" s="68" t="s">
        <v>409</v>
      </c>
      <c r="D14" s="69">
        <v>1</v>
      </c>
      <c r="E14" s="69">
        <v>30</v>
      </c>
      <c r="F14" s="68"/>
    </row>
    <row r="15" spans="1:11" x14ac:dyDescent="0.3">
      <c r="A15" s="83" t="s">
        <v>346</v>
      </c>
      <c r="B15" s="68"/>
      <c r="C15" s="68" t="s">
        <v>410</v>
      </c>
      <c r="D15" s="69">
        <v>1</v>
      </c>
      <c r="E15" s="69">
        <v>10</v>
      </c>
      <c r="F15" s="68"/>
    </row>
    <row r="16" spans="1:11" ht="55.2" x14ac:dyDescent="0.3">
      <c r="A16" s="83" t="s">
        <v>350</v>
      </c>
      <c r="B16" s="68"/>
      <c r="C16" s="68" t="s">
        <v>297</v>
      </c>
      <c r="D16" s="69">
        <v>1</v>
      </c>
      <c r="E16" s="69">
        <v>30</v>
      </c>
      <c r="F16" s="68"/>
    </row>
    <row r="17" spans="1:6" ht="27.6" x14ac:dyDescent="0.3">
      <c r="A17" s="83" t="s">
        <v>355</v>
      </c>
      <c r="B17" s="68"/>
      <c r="C17" s="68" t="s">
        <v>339</v>
      </c>
      <c r="D17" s="69">
        <v>1</v>
      </c>
      <c r="E17" s="69">
        <v>110</v>
      </c>
      <c r="F17" s="69" t="s">
        <v>415</v>
      </c>
    </row>
    <row r="18" spans="1:6" ht="27.6" x14ac:dyDescent="0.3">
      <c r="A18" s="82"/>
      <c r="B18" s="67" t="s">
        <v>149</v>
      </c>
      <c r="C18" s="67" t="s">
        <v>412</v>
      </c>
      <c r="D18" s="67"/>
      <c r="E18" s="67"/>
      <c r="F18" s="67"/>
    </row>
    <row r="19" spans="1:6" ht="27.6" x14ac:dyDescent="0.3">
      <c r="A19" s="83" t="s">
        <v>342</v>
      </c>
      <c r="B19" s="68"/>
      <c r="C19" s="68" t="s">
        <v>411</v>
      </c>
      <c r="D19" s="69">
        <v>1</v>
      </c>
      <c r="E19" s="69">
        <v>40</v>
      </c>
      <c r="F19" s="68"/>
    </row>
    <row r="20" spans="1:6" ht="27.6" x14ac:dyDescent="0.3">
      <c r="A20" s="83" t="s">
        <v>343</v>
      </c>
      <c r="B20" s="68"/>
      <c r="C20" s="68" t="s">
        <v>413</v>
      </c>
      <c r="D20" s="69">
        <v>1</v>
      </c>
      <c r="E20" s="69">
        <v>20</v>
      </c>
      <c r="F20" s="68"/>
    </row>
    <row r="21" spans="1:6" ht="27.6" x14ac:dyDescent="0.3">
      <c r="A21" s="83" t="s">
        <v>344</v>
      </c>
      <c r="B21" s="68"/>
      <c r="C21" s="68" t="s">
        <v>414</v>
      </c>
      <c r="D21" s="69">
        <v>1</v>
      </c>
      <c r="E21" s="69">
        <v>30</v>
      </c>
      <c r="F21" s="68"/>
    </row>
    <row r="22" spans="1:6" ht="41.4" x14ac:dyDescent="0.3">
      <c r="A22" s="83" t="s">
        <v>345</v>
      </c>
      <c r="B22" s="68"/>
      <c r="C22" s="68" t="s">
        <v>298</v>
      </c>
      <c r="D22" s="69">
        <v>1</v>
      </c>
      <c r="E22" s="69">
        <v>30</v>
      </c>
      <c r="F22" s="68"/>
    </row>
    <row r="23" spans="1:6" x14ac:dyDescent="0.3">
      <c r="A23" s="82" t="s">
        <v>346</v>
      </c>
      <c r="B23" s="67" t="s">
        <v>150</v>
      </c>
      <c r="C23" s="67" t="s">
        <v>418</v>
      </c>
      <c r="D23" s="67"/>
      <c r="E23" s="67"/>
      <c r="F23" s="67"/>
    </row>
    <row r="24" spans="1:6" x14ac:dyDescent="0.3">
      <c r="A24" s="83" t="s">
        <v>347</v>
      </c>
      <c r="B24" s="68"/>
      <c r="C24" s="68" t="s">
        <v>140</v>
      </c>
      <c r="D24" s="69">
        <v>1</v>
      </c>
      <c r="E24" s="69">
        <v>40</v>
      </c>
      <c r="F24" s="68"/>
    </row>
    <row r="25" spans="1:6" x14ac:dyDescent="0.3">
      <c r="A25" s="83" t="s">
        <v>348</v>
      </c>
      <c r="B25" s="68"/>
      <c r="C25" s="68" t="s">
        <v>299</v>
      </c>
      <c r="D25" s="69">
        <v>1</v>
      </c>
      <c r="E25" s="69">
        <v>40</v>
      </c>
      <c r="F25" s="68"/>
    </row>
    <row r="26" spans="1:6" ht="55.2" x14ac:dyDescent="0.3">
      <c r="A26" s="83" t="s">
        <v>349</v>
      </c>
      <c r="B26" s="68"/>
      <c r="C26" s="68" t="s">
        <v>417</v>
      </c>
      <c r="D26" s="69">
        <v>1</v>
      </c>
      <c r="E26" s="69">
        <v>5</v>
      </c>
      <c r="F26" s="68" t="s">
        <v>433</v>
      </c>
    </row>
    <row r="27" spans="1:6" ht="37.950000000000003" customHeight="1" x14ac:dyDescent="0.3">
      <c r="A27" s="83" t="s">
        <v>416</v>
      </c>
      <c r="B27" s="68"/>
      <c r="C27" s="68" t="s">
        <v>424</v>
      </c>
      <c r="D27" s="69">
        <v>1</v>
      </c>
      <c r="E27" s="69">
        <v>10</v>
      </c>
      <c r="F27" s="68"/>
    </row>
    <row r="28" spans="1:6" ht="27.6" x14ac:dyDescent="0.3">
      <c r="A28" s="83" t="s">
        <v>419</v>
      </c>
      <c r="B28" s="68"/>
      <c r="C28" s="68" t="s">
        <v>300</v>
      </c>
      <c r="D28" s="69">
        <v>1</v>
      </c>
      <c r="E28" s="69">
        <v>30</v>
      </c>
      <c r="F28" s="68"/>
    </row>
    <row r="29" spans="1:6" x14ac:dyDescent="0.3">
      <c r="A29" s="82" t="s">
        <v>350</v>
      </c>
      <c r="B29" s="67" t="s">
        <v>152</v>
      </c>
      <c r="C29" s="67" t="s">
        <v>301</v>
      </c>
      <c r="D29" s="67"/>
      <c r="E29" s="67"/>
      <c r="F29" s="67"/>
    </row>
    <row r="30" spans="1:6" x14ac:dyDescent="0.3">
      <c r="A30" s="83" t="s">
        <v>351</v>
      </c>
      <c r="B30" s="68"/>
      <c r="C30" s="68" t="s">
        <v>302</v>
      </c>
      <c r="D30" s="69">
        <v>1</v>
      </c>
      <c r="E30" s="69">
        <v>16</v>
      </c>
      <c r="F30" s="68"/>
    </row>
    <row r="31" spans="1:6" x14ac:dyDescent="0.3">
      <c r="A31" s="83" t="s">
        <v>352</v>
      </c>
      <c r="B31" s="68"/>
      <c r="C31" s="68" t="s">
        <v>303</v>
      </c>
      <c r="D31" s="69">
        <v>1</v>
      </c>
      <c r="E31" s="69">
        <v>10</v>
      </c>
      <c r="F31" s="68"/>
    </row>
    <row r="32" spans="1:6" x14ac:dyDescent="0.3">
      <c r="A32" s="83" t="s">
        <v>353</v>
      </c>
      <c r="B32" s="68"/>
      <c r="C32" s="68" t="s">
        <v>420</v>
      </c>
      <c r="D32" s="69">
        <v>1</v>
      </c>
      <c r="E32" s="69">
        <v>10</v>
      </c>
      <c r="F32" s="68"/>
    </row>
    <row r="33" spans="1:6" x14ac:dyDescent="0.3">
      <c r="A33" s="83" t="s">
        <v>354</v>
      </c>
      <c r="B33" s="68"/>
      <c r="C33" s="68" t="s">
        <v>304</v>
      </c>
      <c r="D33" s="69">
        <v>1</v>
      </c>
      <c r="E33" s="69">
        <v>10</v>
      </c>
      <c r="F33" s="68"/>
    </row>
    <row r="34" spans="1:6" ht="27.6" x14ac:dyDescent="0.3">
      <c r="A34" s="83" t="s">
        <v>421</v>
      </c>
      <c r="B34" s="68"/>
      <c r="C34" s="68" t="s">
        <v>305</v>
      </c>
      <c r="D34" s="69">
        <v>1</v>
      </c>
      <c r="E34" s="69">
        <v>20</v>
      </c>
      <c r="F34" s="68"/>
    </row>
    <row r="35" spans="1:6" x14ac:dyDescent="0.3">
      <c r="A35" s="82" t="s">
        <v>355</v>
      </c>
      <c r="B35" s="67" t="s">
        <v>150</v>
      </c>
      <c r="C35" s="67" t="s">
        <v>308</v>
      </c>
      <c r="D35" s="67"/>
      <c r="E35" s="67"/>
      <c r="F35" s="67"/>
    </row>
    <row r="36" spans="1:6" ht="27.6" x14ac:dyDescent="0.3">
      <c r="A36" s="83" t="s">
        <v>356</v>
      </c>
      <c r="B36" s="68"/>
      <c r="C36" s="68" t="s">
        <v>306</v>
      </c>
      <c r="D36" s="69">
        <v>1</v>
      </c>
      <c r="E36" s="69">
        <v>60</v>
      </c>
      <c r="F36" s="68"/>
    </row>
    <row r="37" spans="1:6" ht="27.6" x14ac:dyDescent="0.3">
      <c r="A37" s="83" t="s">
        <v>357</v>
      </c>
      <c r="B37" s="68"/>
      <c r="C37" s="68" t="s">
        <v>307</v>
      </c>
      <c r="D37" s="69">
        <v>1</v>
      </c>
      <c r="E37" s="69">
        <v>16</v>
      </c>
      <c r="F37" s="68"/>
    </row>
    <row r="38" spans="1:6" x14ac:dyDescent="0.3">
      <c r="A38" s="83" t="s">
        <v>358</v>
      </c>
      <c r="B38" s="68"/>
      <c r="C38" s="68" t="s">
        <v>426</v>
      </c>
      <c r="D38" s="69">
        <v>1</v>
      </c>
      <c r="E38" s="69">
        <v>10</v>
      </c>
      <c r="F38" s="68"/>
    </row>
    <row r="39" spans="1:6" ht="55.2" x14ac:dyDescent="0.3">
      <c r="A39" s="83" t="s">
        <v>359</v>
      </c>
      <c r="B39" s="68"/>
      <c r="C39" s="68" t="s">
        <v>422</v>
      </c>
      <c r="D39" s="69">
        <v>1</v>
      </c>
      <c r="E39" s="69">
        <v>5</v>
      </c>
      <c r="F39" s="68" t="s">
        <v>433</v>
      </c>
    </row>
    <row r="40" spans="1:6" x14ac:dyDescent="0.3">
      <c r="A40" s="83" t="s">
        <v>425</v>
      </c>
      <c r="B40" s="68"/>
      <c r="C40" s="68" t="s">
        <v>423</v>
      </c>
      <c r="D40" s="69">
        <v>1</v>
      </c>
      <c r="E40" s="69">
        <v>10</v>
      </c>
      <c r="F40" s="68"/>
    </row>
    <row r="41" spans="1:6" x14ac:dyDescent="0.3">
      <c r="A41" s="82" t="s">
        <v>360</v>
      </c>
      <c r="B41" s="67" t="s">
        <v>150</v>
      </c>
      <c r="C41" s="67" t="s">
        <v>312</v>
      </c>
      <c r="D41" s="67"/>
      <c r="E41" s="67"/>
      <c r="F41" s="67"/>
    </row>
    <row r="42" spans="1:6" ht="27.6" x14ac:dyDescent="0.3">
      <c r="A42" s="83" t="s">
        <v>361</v>
      </c>
      <c r="B42" s="68"/>
      <c r="C42" s="68" t="s">
        <v>310</v>
      </c>
      <c r="D42" s="69">
        <v>1</v>
      </c>
      <c r="E42" s="69">
        <v>60</v>
      </c>
      <c r="F42" s="68"/>
    </row>
    <row r="43" spans="1:6" ht="27.6" x14ac:dyDescent="0.3">
      <c r="A43" s="83" t="s">
        <v>362</v>
      </c>
      <c r="B43" s="68"/>
      <c r="C43" s="68" t="s">
        <v>311</v>
      </c>
      <c r="D43" s="69">
        <v>1</v>
      </c>
      <c r="E43" s="69">
        <v>16</v>
      </c>
      <c r="F43" s="68"/>
    </row>
    <row r="44" spans="1:6" x14ac:dyDescent="0.3">
      <c r="A44" s="83" t="s">
        <v>363</v>
      </c>
      <c r="B44" s="68"/>
      <c r="C44" s="68" t="s">
        <v>427</v>
      </c>
      <c r="D44" s="69">
        <v>1</v>
      </c>
      <c r="E44" s="69">
        <v>10</v>
      </c>
      <c r="F44" s="68"/>
    </row>
    <row r="45" spans="1:6" ht="55.2" x14ac:dyDescent="0.3">
      <c r="A45" s="83" t="s">
        <v>364</v>
      </c>
      <c r="B45" s="68"/>
      <c r="C45" s="68" t="s">
        <v>429</v>
      </c>
      <c r="D45" s="69">
        <v>1</v>
      </c>
      <c r="E45" s="69">
        <v>5</v>
      </c>
      <c r="F45" s="68" t="s">
        <v>433</v>
      </c>
    </row>
    <row r="46" spans="1:6" x14ac:dyDescent="0.3">
      <c r="A46" s="83" t="s">
        <v>428</v>
      </c>
      <c r="B46" s="68"/>
      <c r="C46" s="68" t="s">
        <v>313</v>
      </c>
      <c r="D46" s="69">
        <v>1</v>
      </c>
      <c r="E46" s="69">
        <v>10</v>
      </c>
      <c r="F46" s="68"/>
    </row>
    <row r="47" spans="1:6" x14ac:dyDescent="0.3">
      <c r="A47" s="82" t="s">
        <v>365</v>
      </c>
      <c r="B47" s="67" t="s">
        <v>150</v>
      </c>
      <c r="C47" s="67" t="s">
        <v>314</v>
      </c>
      <c r="D47" s="67"/>
      <c r="E47" s="67"/>
      <c r="F47" s="67"/>
    </row>
    <row r="48" spans="1:6" x14ac:dyDescent="0.3">
      <c r="A48" s="83" t="s">
        <v>366</v>
      </c>
      <c r="B48" s="68"/>
      <c r="C48" s="68" t="s">
        <v>315</v>
      </c>
      <c r="D48" s="69">
        <v>1</v>
      </c>
      <c r="E48" s="69">
        <v>60</v>
      </c>
      <c r="F48" s="68"/>
    </row>
    <row r="49" spans="1:6" x14ac:dyDescent="0.3">
      <c r="A49" s="83" t="s">
        <v>367</v>
      </c>
      <c r="B49" s="68"/>
      <c r="C49" s="68" t="s">
        <v>316</v>
      </c>
      <c r="D49" s="69">
        <v>1</v>
      </c>
      <c r="E49" s="69">
        <v>16</v>
      </c>
      <c r="F49" s="68"/>
    </row>
    <row r="50" spans="1:6" ht="55.2" x14ac:dyDescent="0.3">
      <c r="A50" s="83" t="s">
        <v>368</v>
      </c>
      <c r="B50" s="68"/>
      <c r="C50" s="68" t="s">
        <v>430</v>
      </c>
      <c r="D50" s="69">
        <v>1</v>
      </c>
      <c r="E50" s="69">
        <v>5</v>
      </c>
      <c r="F50" s="68" t="s">
        <v>433</v>
      </c>
    </row>
    <row r="51" spans="1:6" x14ac:dyDescent="0.3">
      <c r="A51" s="83" t="s">
        <v>369</v>
      </c>
      <c r="B51" s="68"/>
      <c r="C51" s="68" t="s">
        <v>317</v>
      </c>
      <c r="D51" s="69">
        <v>1</v>
      </c>
      <c r="E51" s="69">
        <v>10</v>
      </c>
      <c r="F51" s="68"/>
    </row>
    <row r="52" spans="1:6" x14ac:dyDescent="0.3">
      <c r="A52" s="82" t="s">
        <v>370</v>
      </c>
      <c r="B52" s="67" t="s">
        <v>150</v>
      </c>
      <c r="C52" s="67" t="s">
        <v>320</v>
      </c>
      <c r="D52" s="67"/>
      <c r="E52" s="67"/>
      <c r="F52" s="67"/>
    </row>
    <row r="53" spans="1:6" ht="27.6" x14ac:dyDescent="0.3">
      <c r="A53" s="83" t="s">
        <v>371</v>
      </c>
      <c r="B53" s="68"/>
      <c r="C53" s="68" t="s">
        <v>318</v>
      </c>
      <c r="D53" s="69">
        <v>1</v>
      </c>
      <c r="E53" s="69">
        <v>60</v>
      </c>
      <c r="F53" s="68"/>
    </row>
    <row r="54" spans="1:6" ht="27.6" x14ac:dyDescent="0.3">
      <c r="A54" s="83" t="s">
        <v>372</v>
      </c>
      <c r="B54" s="68"/>
      <c r="C54" s="68" t="s">
        <v>319</v>
      </c>
      <c r="D54" s="69">
        <v>1</v>
      </c>
      <c r="E54" s="69">
        <v>16</v>
      </c>
      <c r="F54" s="68"/>
    </row>
    <row r="55" spans="1:6" ht="55.2" x14ac:dyDescent="0.3">
      <c r="A55" s="83" t="s">
        <v>373</v>
      </c>
      <c r="B55" s="68"/>
      <c r="C55" s="68" t="s">
        <v>431</v>
      </c>
      <c r="D55" s="69">
        <v>1</v>
      </c>
      <c r="E55" s="69">
        <v>5</v>
      </c>
      <c r="F55" s="68" t="s">
        <v>433</v>
      </c>
    </row>
    <row r="56" spans="1:6" x14ac:dyDescent="0.3">
      <c r="A56" s="83" t="s">
        <v>374</v>
      </c>
      <c r="B56" s="68"/>
      <c r="C56" s="68" t="s">
        <v>321</v>
      </c>
      <c r="D56" s="69">
        <v>1</v>
      </c>
      <c r="E56" s="69">
        <v>10</v>
      </c>
      <c r="F56" s="68"/>
    </row>
    <row r="57" spans="1:6" x14ac:dyDescent="0.3">
      <c r="A57" s="82" t="s">
        <v>375</v>
      </c>
      <c r="B57" s="67" t="s">
        <v>434</v>
      </c>
      <c r="C57" s="67" t="s">
        <v>325</v>
      </c>
      <c r="D57" s="67"/>
      <c r="E57" s="67"/>
      <c r="F57" s="67"/>
    </row>
    <row r="58" spans="1:6" ht="27.6" x14ac:dyDescent="0.3">
      <c r="A58" s="83" t="s">
        <v>376</v>
      </c>
      <c r="B58" s="68"/>
      <c r="C58" s="68" t="s">
        <v>322</v>
      </c>
      <c r="D58" s="69">
        <v>1</v>
      </c>
      <c r="E58" s="69">
        <v>60</v>
      </c>
      <c r="F58" s="68"/>
    </row>
    <row r="59" spans="1:6" ht="27.6" x14ac:dyDescent="0.3">
      <c r="A59" s="83" t="s">
        <v>377</v>
      </c>
      <c r="B59" s="68"/>
      <c r="C59" s="68" t="s">
        <v>323</v>
      </c>
      <c r="D59" s="69">
        <v>1</v>
      </c>
      <c r="E59" s="69">
        <v>20</v>
      </c>
      <c r="F59" s="68"/>
    </row>
    <row r="60" spans="1:6" x14ac:dyDescent="0.3">
      <c r="A60" s="83" t="s">
        <v>378</v>
      </c>
      <c r="B60" s="68"/>
      <c r="C60" s="68" t="s">
        <v>324</v>
      </c>
      <c r="D60" s="69">
        <v>1</v>
      </c>
      <c r="E60" s="69">
        <v>10</v>
      </c>
      <c r="F60" s="68"/>
    </row>
    <row r="61" spans="1:6" x14ac:dyDescent="0.3">
      <c r="A61" s="82" t="s">
        <v>379</v>
      </c>
      <c r="B61" s="70" t="s">
        <v>13</v>
      </c>
      <c r="C61" s="67" t="s">
        <v>326</v>
      </c>
      <c r="D61" s="67"/>
      <c r="E61" s="67"/>
      <c r="F61" s="67"/>
    </row>
    <row r="62" spans="1:6" x14ac:dyDescent="0.3">
      <c r="A62" s="83" t="s">
        <v>380</v>
      </c>
      <c r="B62" s="68"/>
      <c r="C62" s="68" t="s">
        <v>327</v>
      </c>
      <c r="D62" s="69">
        <v>1</v>
      </c>
      <c r="E62" s="69">
        <v>60</v>
      </c>
      <c r="F62" s="68"/>
    </row>
    <row r="63" spans="1:6" x14ac:dyDescent="0.3">
      <c r="A63" s="83" t="s">
        <v>381</v>
      </c>
      <c r="B63" s="68"/>
      <c r="C63" s="68" t="s">
        <v>335</v>
      </c>
      <c r="D63" s="69">
        <v>1</v>
      </c>
      <c r="E63" s="69">
        <v>30</v>
      </c>
      <c r="F63" s="68"/>
    </row>
    <row r="64" spans="1:6" x14ac:dyDescent="0.3">
      <c r="A64" s="83" t="s">
        <v>382</v>
      </c>
      <c r="B64" s="68"/>
      <c r="C64" s="68" t="s">
        <v>328</v>
      </c>
      <c r="D64" s="69">
        <v>1</v>
      </c>
      <c r="E64" s="69">
        <v>16</v>
      </c>
      <c r="F64" s="68"/>
    </row>
    <row r="65" spans="1:6" ht="55.2" x14ac:dyDescent="0.3">
      <c r="A65" s="83" t="s">
        <v>383</v>
      </c>
      <c r="B65" s="68"/>
      <c r="C65" s="68" t="s">
        <v>432</v>
      </c>
      <c r="D65" s="69">
        <v>1</v>
      </c>
      <c r="E65" s="69">
        <v>5</v>
      </c>
      <c r="F65" s="68" t="s">
        <v>433</v>
      </c>
    </row>
    <row r="66" spans="1:6" ht="27.6" x14ac:dyDescent="0.3">
      <c r="A66" s="83" t="s">
        <v>384</v>
      </c>
      <c r="B66" s="68"/>
      <c r="C66" s="68" t="s">
        <v>329</v>
      </c>
      <c r="D66" s="69">
        <v>1</v>
      </c>
      <c r="E66" s="69">
        <v>30</v>
      </c>
      <c r="F66" s="68"/>
    </row>
    <row r="67" spans="1:6" x14ac:dyDescent="0.3">
      <c r="A67" s="82" t="s">
        <v>385</v>
      </c>
      <c r="B67" s="67" t="s">
        <v>176</v>
      </c>
      <c r="C67" s="67" t="s">
        <v>330</v>
      </c>
      <c r="D67" s="70"/>
      <c r="E67" s="70"/>
      <c r="F67" s="67"/>
    </row>
    <row r="68" spans="1:6" x14ac:dyDescent="0.3">
      <c r="A68" s="83" t="s">
        <v>386</v>
      </c>
      <c r="B68" s="68"/>
      <c r="C68" s="68" t="s">
        <v>22</v>
      </c>
      <c r="D68" s="69">
        <v>1</v>
      </c>
      <c r="E68" s="69">
        <v>60</v>
      </c>
      <c r="F68" s="68"/>
    </row>
    <row r="69" spans="1:6" x14ac:dyDescent="0.3">
      <c r="A69" s="82" t="s">
        <v>387</v>
      </c>
      <c r="B69" s="67" t="s">
        <v>176</v>
      </c>
      <c r="C69" s="67" t="s">
        <v>331</v>
      </c>
      <c r="D69" s="70"/>
      <c r="E69" s="70"/>
      <c r="F69" s="67"/>
    </row>
    <row r="70" spans="1:6" ht="55.2" x14ac:dyDescent="0.3">
      <c r="A70" s="83" t="s">
        <v>388</v>
      </c>
      <c r="B70" s="68"/>
      <c r="C70" s="68" t="s">
        <v>336</v>
      </c>
      <c r="D70" s="69">
        <v>1</v>
      </c>
      <c r="E70" s="69">
        <v>6</v>
      </c>
      <c r="F70" s="68" t="s">
        <v>332</v>
      </c>
    </row>
    <row r="71" spans="1:6" x14ac:dyDescent="0.3">
      <c r="A71" s="82" t="s">
        <v>389</v>
      </c>
      <c r="B71" s="67" t="s">
        <v>150</v>
      </c>
      <c r="C71" s="67" t="s">
        <v>333</v>
      </c>
      <c r="D71" s="70"/>
      <c r="E71" s="70"/>
      <c r="F71" s="67"/>
    </row>
    <row r="72" spans="1:6" s="66" customFormat="1" ht="55.2" x14ac:dyDescent="0.3">
      <c r="A72" s="84" t="s">
        <v>390</v>
      </c>
      <c r="B72" s="71"/>
      <c r="C72" s="68" t="s">
        <v>337</v>
      </c>
      <c r="D72" s="72">
        <v>1</v>
      </c>
      <c r="E72" s="72">
        <v>6</v>
      </c>
      <c r="F72" s="71" t="s">
        <v>332</v>
      </c>
    </row>
    <row r="73" spans="1:6" x14ac:dyDescent="0.3">
      <c r="A73" s="82" t="s">
        <v>391</v>
      </c>
      <c r="B73" s="67" t="s">
        <v>152</v>
      </c>
      <c r="C73" s="67" t="s">
        <v>334</v>
      </c>
      <c r="D73" s="70"/>
      <c r="E73" s="70"/>
      <c r="F73" s="67"/>
    </row>
    <row r="74" spans="1:6" ht="55.2" x14ac:dyDescent="0.3">
      <c r="A74" s="84" t="s">
        <v>392</v>
      </c>
      <c r="B74" s="71"/>
      <c r="C74" s="68" t="s">
        <v>338</v>
      </c>
      <c r="D74" s="72">
        <v>1</v>
      </c>
      <c r="E74" s="72">
        <v>6</v>
      </c>
      <c r="F74" s="71" t="s">
        <v>332</v>
      </c>
    </row>
    <row r="75" spans="1:6" x14ac:dyDescent="0.3">
      <c r="A75" s="82" t="s">
        <v>393</v>
      </c>
      <c r="B75" s="70" t="s">
        <v>13</v>
      </c>
      <c r="C75" s="67" t="s">
        <v>185</v>
      </c>
      <c r="D75" s="67"/>
      <c r="E75" s="67"/>
      <c r="F75" s="67"/>
    </row>
    <row r="76" spans="1:6" x14ac:dyDescent="0.3">
      <c r="A76" s="85" t="s">
        <v>394</v>
      </c>
      <c r="B76" s="78" t="s">
        <v>13</v>
      </c>
      <c r="C76" s="73" t="s">
        <v>186</v>
      </c>
      <c r="D76" s="74"/>
      <c r="E76" s="74"/>
      <c r="F76" s="74"/>
    </row>
    <row r="77" spans="1:6" ht="41.4" x14ac:dyDescent="0.3">
      <c r="A77" s="83" t="s">
        <v>395</v>
      </c>
      <c r="B77" s="69"/>
      <c r="C77" s="75" t="s">
        <v>187</v>
      </c>
      <c r="D77" s="288">
        <v>1</v>
      </c>
      <c r="E77" s="293">
        <v>30</v>
      </c>
      <c r="F77" s="290"/>
    </row>
    <row r="78" spans="1:6" ht="69" x14ac:dyDescent="0.3">
      <c r="A78" s="83" t="s">
        <v>396</v>
      </c>
      <c r="B78" s="69"/>
      <c r="C78" s="75" t="s">
        <v>188</v>
      </c>
      <c r="D78" s="289"/>
      <c r="E78" s="294"/>
      <c r="F78" s="291"/>
    </row>
    <row r="79" spans="1:6" ht="55.2" x14ac:dyDescent="0.3">
      <c r="A79" s="83" t="s">
        <v>397</v>
      </c>
      <c r="B79" s="69"/>
      <c r="C79" s="75" t="s">
        <v>189</v>
      </c>
      <c r="D79" s="289"/>
      <c r="E79" s="294"/>
      <c r="F79" s="292"/>
    </row>
    <row r="80" spans="1:6" x14ac:dyDescent="0.3">
      <c r="A80" s="85" t="s">
        <v>398</v>
      </c>
      <c r="B80" s="78" t="s">
        <v>13</v>
      </c>
      <c r="C80" s="73" t="s">
        <v>190</v>
      </c>
      <c r="D80" s="74"/>
      <c r="E80" s="74"/>
      <c r="F80" s="74"/>
    </row>
    <row r="81" spans="1:6" x14ac:dyDescent="0.3">
      <c r="A81" s="83" t="s">
        <v>399</v>
      </c>
      <c r="B81" s="69"/>
      <c r="C81" s="75" t="s">
        <v>191</v>
      </c>
      <c r="D81" s="288">
        <v>1</v>
      </c>
      <c r="E81" s="288">
        <v>30</v>
      </c>
      <c r="F81" s="290"/>
    </row>
    <row r="82" spans="1:6" ht="27.6" x14ac:dyDescent="0.3">
      <c r="A82" s="83" t="s">
        <v>400</v>
      </c>
      <c r="B82" s="69"/>
      <c r="C82" s="75" t="s">
        <v>192</v>
      </c>
      <c r="D82" s="289"/>
      <c r="E82" s="289"/>
      <c r="F82" s="292"/>
    </row>
    <row r="83" spans="1:6" x14ac:dyDescent="0.3">
      <c r="A83" s="85" t="s">
        <v>401</v>
      </c>
      <c r="B83" s="78" t="s">
        <v>13</v>
      </c>
      <c r="C83" s="73" t="s">
        <v>193</v>
      </c>
      <c r="D83" s="74"/>
      <c r="E83" s="74"/>
      <c r="F83" s="74"/>
    </row>
    <row r="84" spans="1:6" ht="151.80000000000001" x14ac:dyDescent="0.3">
      <c r="A84" s="83" t="s">
        <v>402</v>
      </c>
      <c r="B84" s="69"/>
      <c r="C84" s="75" t="s">
        <v>215</v>
      </c>
      <c r="D84" s="76">
        <v>1</v>
      </c>
      <c r="E84" s="77">
        <v>30</v>
      </c>
      <c r="F84" s="290"/>
    </row>
    <row r="85" spans="1:6" x14ac:dyDescent="0.3">
      <c r="A85" s="83" t="s">
        <v>403</v>
      </c>
      <c r="B85" s="69"/>
      <c r="C85" s="75" t="s">
        <v>216</v>
      </c>
      <c r="D85" s="76">
        <v>1</v>
      </c>
      <c r="E85" s="76">
        <v>30</v>
      </c>
      <c r="F85" s="292"/>
    </row>
    <row r="86" spans="1:6" x14ac:dyDescent="0.3">
      <c r="A86" s="85" t="s">
        <v>404</v>
      </c>
      <c r="B86" s="78" t="s">
        <v>13</v>
      </c>
      <c r="C86" s="73" t="s">
        <v>194</v>
      </c>
      <c r="D86" s="74"/>
      <c r="E86" s="74"/>
      <c r="F86" s="74"/>
    </row>
    <row r="87" spans="1:6" ht="96.6" x14ac:dyDescent="0.3">
      <c r="A87" s="83" t="s">
        <v>405</v>
      </c>
      <c r="B87" s="69"/>
      <c r="C87" s="75" t="s">
        <v>195</v>
      </c>
      <c r="D87" s="288">
        <v>1</v>
      </c>
      <c r="E87" s="288">
        <v>14</v>
      </c>
      <c r="F87" s="290"/>
    </row>
    <row r="88" spans="1:6" x14ac:dyDescent="0.3">
      <c r="A88" s="83" t="s">
        <v>406</v>
      </c>
      <c r="B88" s="69"/>
      <c r="C88" s="75" t="s">
        <v>196</v>
      </c>
      <c r="D88" s="288"/>
      <c r="E88" s="289"/>
      <c r="F88" s="291"/>
    </row>
    <row r="89" spans="1:6" x14ac:dyDescent="0.3">
      <c r="A89" s="83" t="s">
        <v>407</v>
      </c>
      <c r="B89" s="69"/>
      <c r="C89" s="75" t="s">
        <v>197</v>
      </c>
      <c r="D89" s="288"/>
      <c r="E89" s="289"/>
      <c r="F89" s="292"/>
    </row>
    <row r="90" spans="1:6" x14ac:dyDescent="0.3">
      <c r="C90" s="65"/>
    </row>
    <row r="91" spans="1:6" x14ac:dyDescent="0.3">
      <c r="C91" s="65"/>
    </row>
    <row r="92" spans="1:6" x14ac:dyDescent="0.3">
      <c r="C92" s="65"/>
    </row>
    <row r="93" spans="1:6" x14ac:dyDescent="0.3">
      <c r="C93" s="65"/>
    </row>
  </sheetData>
  <mergeCells count="11">
    <mergeCell ref="A3:E3"/>
    <mergeCell ref="D77:D79"/>
    <mergeCell ref="E77:E79"/>
    <mergeCell ref="D81:D82"/>
    <mergeCell ref="E81:E82"/>
    <mergeCell ref="D87:D89"/>
    <mergeCell ref="E87:E89"/>
    <mergeCell ref="F77:F79"/>
    <mergeCell ref="F81:F82"/>
    <mergeCell ref="F84:F85"/>
    <mergeCell ref="F87:F89"/>
  </mergeCells>
  <pageMargins left="0.70866141732283472" right="0.70866141732283472" top="0.74803149606299213" bottom="0.74803149606299213" header="0.31496062992125984" footer="0.31496062992125984"/>
  <pageSetup paperSize="9" scale="38"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73"/>
  <sheetViews>
    <sheetView zoomScale="85" zoomScaleNormal="85" workbookViewId="0">
      <pane ySplit="5" topLeftCell="A6" activePane="bottomLeft" state="frozen"/>
      <selection pane="bottomLeft" activeCell="F14" sqref="F14"/>
    </sheetView>
  </sheetViews>
  <sheetFormatPr defaultColWidth="9.33203125" defaultRowHeight="48" customHeight="1" outlineLevelCol="1" x14ac:dyDescent="0.3"/>
  <cols>
    <col min="1" max="1" width="11" style="86" customWidth="1"/>
    <col min="2" max="2" width="29" style="87" customWidth="1"/>
    <col min="3" max="3" width="60.33203125" style="87" customWidth="1"/>
    <col min="4" max="4" width="77.5546875" style="87" hidden="1" customWidth="1" outlineLevel="1"/>
    <col min="5" max="5" width="14.44140625" style="87" customWidth="1" collapsed="1"/>
    <col min="6" max="6" width="13.6640625" style="87" customWidth="1"/>
    <col min="7" max="7" width="57.33203125" style="87" customWidth="1"/>
    <col min="8" max="16384" width="9.33203125" style="87"/>
  </cols>
  <sheetData>
    <row r="1" spans="1:7" ht="26.4" x14ac:dyDescent="0.3">
      <c r="E1" s="87" t="s">
        <v>3</v>
      </c>
    </row>
    <row r="2" spans="1:7" ht="13.2" x14ac:dyDescent="0.3"/>
    <row r="3" spans="1:7" ht="13.2" x14ac:dyDescent="0.3">
      <c r="A3" s="301" t="s">
        <v>481</v>
      </c>
      <c r="B3" s="301"/>
      <c r="C3" s="301"/>
      <c r="D3" s="301"/>
      <c r="E3" s="301"/>
      <c r="F3" s="301"/>
      <c r="G3" s="88"/>
    </row>
    <row r="4" spans="1:7" ht="13.2" x14ac:dyDescent="0.3"/>
    <row r="5" spans="1:7" s="114" customFormat="1" ht="48" customHeight="1" x14ac:dyDescent="0.3">
      <c r="A5" s="112" t="s">
        <v>435</v>
      </c>
      <c r="B5" s="113" t="s">
        <v>295</v>
      </c>
      <c r="C5" s="113" t="s">
        <v>461</v>
      </c>
      <c r="D5" s="113" t="s">
        <v>462</v>
      </c>
      <c r="E5" s="113" t="s">
        <v>1</v>
      </c>
      <c r="F5" s="113" t="s">
        <v>2</v>
      </c>
      <c r="G5" s="113" t="s">
        <v>309</v>
      </c>
    </row>
    <row r="6" spans="1:7" ht="48" customHeight="1" x14ac:dyDescent="0.3">
      <c r="A6" s="89"/>
      <c r="B6" s="90" t="s">
        <v>453</v>
      </c>
      <c r="C6" s="90" t="s">
        <v>508</v>
      </c>
      <c r="D6" s="90"/>
      <c r="E6" s="95"/>
      <c r="F6" s="95"/>
      <c r="G6" s="91"/>
    </row>
    <row r="7" spans="1:7" ht="48" customHeight="1" x14ac:dyDescent="0.3">
      <c r="A7" s="142">
        <v>1</v>
      </c>
      <c r="B7" s="92"/>
      <c r="C7" s="92" t="s">
        <v>509</v>
      </c>
      <c r="D7" s="92" t="s">
        <v>512</v>
      </c>
      <c r="E7" s="145">
        <v>1</v>
      </c>
      <c r="F7" s="145">
        <v>60</v>
      </c>
      <c r="G7" s="92"/>
    </row>
    <row r="8" spans="1:7" ht="48" customHeight="1" x14ac:dyDescent="0.3">
      <c r="A8" s="142">
        <f>A7+1</f>
        <v>2</v>
      </c>
      <c r="B8" s="92"/>
      <c r="C8" s="92" t="s">
        <v>510</v>
      </c>
      <c r="D8" s="92" t="s">
        <v>513</v>
      </c>
      <c r="E8" s="145">
        <v>1</v>
      </c>
      <c r="F8" s="145">
        <v>6</v>
      </c>
      <c r="G8" s="140" t="s">
        <v>332</v>
      </c>
    </row>
    <row r="9" spans="1:7" ht="48" customHeight="1" x14ac:dyDescent="0.3">
      <c r="A9" s="150">
        <f>A8+1</f>
        <v>3</v>
      </c>
      <c r="B9" s="151"/>
      <c r="C9" s="149" t="s">
        <v>511</v>
      </c>
      <c r="D9" s="140" t="s">
        <v>514</v>
      </c>
      <c r="E9" s="152">
        <v>1</v>
      </c>
      <c r="F9" s="152">
        <v>7</v>
      </c>
      <c r="G9" s="153" t="s">
        <v>553</v>
      </c>
    </row>
    <row r="10" spans="1:7" s="94" customFormat="1" ht="48" customHeight="1" x14ac:dyDescent="0.3">
      <c r="A10" s="142">
        <f>A9+1</f>
        <v>4</v>
      </c>
      <c r="B10" s="93"/>
      <c r="C10" s="92" t="s">
        <v>480</v>
      </c>
      <c r="D10" s="111" t="s">
        <v>515</v>
      </c>
      <c r="E10" s="96">
        <v>1</v>
      </c>
      <c r="F10" s="96">
        <v>6</v>
      </c>
      <c r="G10" s="93" t="s">
        <v>332</v>
      </c>
    </row>
    <row r="11" spans="1:7" ht="48" customHeight="1" x14ac:dyDescent="0.3">
      <c r="A11" s="89"/>
      <c r="B11" s="90" t="s">
        <v>434</v>
      </c>
      <c r="C11" s="90" t="s">
        <v>408</v>
      </c>
      <c r="D11" s="90"/>
      <c r="E11" s="91"/>
      <c r="F11" s="91"/>
      <c r="G11" s="91"/>
    </row>
    <row r="12" spans="1:7" ht="48" customHeight="1" x14ac:dyDescent="0.3">
      <c r="A12" s="142">
        <f>A10+1</f>
        <v>5</v>
      </c>
      <c r="B12" s="92"/>
      <c r="C12" s="92" t="s">
        <v>437</v>
      </c>
      <c r="D12" s="92" t="s">
        <v>516</v>
      </c>
      <c r="E12" s="145">
        <v>1</v>
      </c>
      <c r="F12" s="145">
        <v>7</v>
      </c>
      <c r="G12" s="145"/>
    </row>
    <row r="13" spans="1:7" ht="48" customHeight="1" x14ac:dyDescent="0.3">
      <c r="A13" s="142">
        <f>A12</f>
        <v>5</v>
      </c>
      <c r="B13" s="92"/>
      <c r="C13" s="92" t="s">
        <v>438</v>
      </c>
      <c r="D13" s="92" t="s">
        <v>517</v>
      </c>
      <c r="E13" s="145">
        <f>F12+1</f>
        <v>8</v>
      </c>
      <c r="F13" s="145">
        <f>E13+7</f>
        <v>15</v>
      </c>
      <c r="G13" s="145"/>
    </row>
    <row r="14" spans="1:7" ht="48" customHeight="1" x14ac:dyDescent="0.3">
      <c r="A14" s="142">
        <f t="shared" ref="A14:A16" si="0">A13</f>
        <v>5</v>
      </c>
      <c r="B14" s="92"/>
      <c r="C14" s="92" t="s">
        <v>454</v>
      </c>
      <c r="D14" s="92" t="s">
        <v>518</v>
      </c>
      <c r="E14" s="145">
        <f>F13+1</f>
        <v>16</v>
      </c>
      <c r="F14" s="145">
        <f>E14+3</f>
        <v>19</v>
      </c>
      <c r="G14" s="145"/>
    </row>
    <row r="15" spans="1:7" ht="48" customHeight="1" x14ac:dyDescent="0.3">
      <c r="A15" s="142">
        <f t="shared" si="0"/>
        <v>5</v>
      </c>
      <c r="B15" s="92"/>
      <c r="C15" s="92" t="s">
        <v>440</v>
      </c>
      <c r="D15" s="103" t="s">
        <v>519</v>
      </c>
      <c r="E15" s="145">
        <f>F14+1</f>
        <v>20</v>
      </c>
      <c r="F15" s="145">
        <f>E15+10</f>
        <v>30</v>
      </c>
      <c r="G15" s="145"/>
    </row>
    <row r="16" spans="1:7" ht="48" customHeight="1" x14ac:dyDescent="0.3">
      <c r="A16" s="142">
        <f t="shared" si="0"/>
        <v>5</v>
      </c>
      <c r="B16" s="92"/>
      <c r="C16" s="92" t="s">
        <v>439</v>
      </c>
      <c r="D16" s="92" t="s">
        <v>520</v>
      </c>
      <c r="E16" s="145">
        <f>F15+1</f>
        <v>31</v>
      </c>
      <c r="F16" s="145">
        <f>E16+20</f>
        <v>51</v>
      </c>
      <c r="G16" s="145"/>
    </row>
    <row r="17" spans="1:7" ht="48" customHeight="1" x14ac:dyDescent="0.3">
      <c r="A17" s="89"/>
      <c r="B17" s="90" t="s">
        <v>442</v>
      </c>
      <c r="C17" s="90" t="s">
        <v>444</v>
      </c>
      <c r="D17" s="90"/>
      <c r="E17" s="91"/>
      <c r="F17" s="91"/>
      <c r="G17" s="91"/>
    </row>
    <row r="18" spans="1:7" ht="48" customHeight="1" x14ac:dyDescent="0.3">
      <c r="A18" s="142">
        <f>A16+1</f>
        <v>6</v>
      </c>
      <c r="B18" s="92"/>
      <c r="C18" s="92" t="s">
        <v>445</v>
      </c>
      <c r="D18" s="92" t="s">
        <v>541</v>
      </c>
      <c r="E18" s="145">
        <v>1</v>
      </c>
      <c r="F18" s="134">
        <v>60</v>
      </c>
      <c r="G18" s="92"/>
    </row>
    <row r="19" spans="1:7" ht="48" customHeight="1" x14ac:dyDescent="0.3">
      <c r="A19" s="144">
        <f>A18+1</f>
        <v>7</v>
      </c>
      <c r="B19" s="92"/>
      <c r="C19" s="135" t="s">
        <v>486</v>
      </c>
      <c r="D19" s="103" t="s">
        <v>524</v>
      </c>
      <c r="E19" s="145">
        <v>1</v>
      </c>
      <c r="F19" s="145">
        <v>20</v>
      </c>
      <c r="G19" s="92"/>
    </row>
    <row r="20" spans="1:7" ht="48" customHeight="1" x14ac:dyDescent="0.3">
      <c r="A20" s="144">
        <f t="shared" ref="A20:A22" si="1">A19+1</f>
        <v>8</v>
      </c>
      <c r="B20" s="92"/>
      <c r="C20" s="92" t="s">
        <v>446</v>
      </c>
      <c r="D20" s="103" t="s">
        <v>522</v>
      </c>
      <c r="E20" s="145">
        <v>1</v>
      </c>
      <c r="F20" s="145">
        <v>5</v>
      </c>
      <c r="G20" s="92" t="s">
        <v>433</v>
      </c>
    </row>
    <row r="21" spans="1:7" ht="48" customHeight="1" x14ac:dyDescent="0.3">
      <c r="A21" s="144">
        <f t="shared" si="1"/>
        <v>9</v>
      </c>
      <c r="B21" s="93"/>
      <c r="C21" s="93" t="s">
        <v>464</v>
      </c>
      <c r="D21" s="92" t="s">
        <v>523</v>
      </c>
      <c r="E21" s="96">
        <v>1</v>
      </c>
      <c r="F21" s="96">
        <v>30</v>
      </c>
      <c r="G21" s="93"/>
    </row>
    <row r="22" spans="1:7" ht="48" customHeight="1" x14ac:dyDescent="0.3">
      <c r="A22" s="144">
        <f t="shared" si="1"/>
        <v>10</v>
      </c>
      <c r="B22" s="93"/>
      <c r="C22" s="93" t="s">
        <v>463</v>
      </c>
      <c r="D22" s="138" t="s">
        <v>543</v>
      </c>
      <c r="E22" s="96">
        <v>1</v>
      </c>
      <c r="F22" s="96">
        <v>5</v>
      </c>
      <c r="G22" s="93"/>
    </row>
    <row r="23" spans="1:7" ht="48" customHeight="1" x14ac:dyDescent="0.3">
      <c r="A23" s="89"/>
      <c r="B23" s="90" t="s">
        <v>443</v>
      </c>
      <c r="C23" s="90" t="s">
        <v>448</v>
      </c>
      <c r="D23" s="90"/>
      <c r="E23" s="91"/>
      <c r="F23" s="91"/>
      <c r="G23" s="91"/>
    </row>
    <row r="24" spans="1:7" ht="48" customHeight="1" x14ac:dyDescent="0.3">
      <c r="A24" s="142">
        <f>A22+1</f>
        <v>11</v>
      </c>
      <c r="B24" s="92"/>
      <c r="C24" s="103" t="s">
        <v>447</v>
      </c>
      <c r="D24" s="103" t="s">
        <v>540</v>
      </c>
      <c r="E24" s="145">
        <v>1</v>
      </c>
      <c r="F24" s="134">
        <v>60</v>
      </c>
      <c r="G24" s="92"/>
    </row>
    <row r="25" spans="1:7" ht="48" customHeight="1" x14ac:dyDescent="0.3">
      <c r="A25" s="142">
        <f t="shared" ref="A25:A27" si="2">A24+1</f>
        <v>12</v>
      </c>
      <c r="B25" s="92"/>
      <c r="C25" s="136" t="s">
        <v>487</v>
      </c>
      <c r="D25" s="103" t="s">
        <v>527</v>
      </c>
      <c r="E25" s="145">
        <v>1</v>
      </c>
      <c r="F25" s="145">
        <v>20</v>
      </c>
      <c r="G25" s="92"/>
    </row>
    <row r="26" spans="1:7" ht="48" customHeight="1" x14ac:dyDescent="0.3">
      <c r="A26" s="142">
        <f t="shared" si="2"/>
        <v>13</v>
      </c>
      <c r="B26" s="93"/>
      <c r="C26" s="104" t="s">
        <v>465</v>
      </c>
      <c r="D26" s="93" t="s">
        <v>526</v>
      </c>
      <c r="E26" s="96">
        <v>1</v>
      </c>
      <c r="F26" s="96">
        <v>30</v>
      </c>
      <c r="G26" s="93"/>
    </row>
    <row r="27" spans="1:7" ht="48" customHeight="1" x14ac:dyDescent="0.3">
      <c r="A27" s="142">
        <f t="shared" si="2"/>
        <v>14</v>
      </c>
      <c r="B27" s="93"/>
      <c r="C27" s="104" t="s">
        <v>463</v>
      </c>
      <c r="D27" s="138" t="s">
        <v>543</v>
      </c>
      <c r="E27" s="96">
        <v>1</v>
      </c>
      <c r="F27" s="96">
        <v>5</v>
      </c>
      <c r="G27" s="93"/>
    </row>
    <row r="28" spans="1:7" ht="48" customHeight="1" x14ac:dyDescent="0.3">
      <c r="A28" s="89"/>
      <c r="B28" s="90" t="s">
        <v>151</v>
      </c>
      <c r="C28" s="90" t="s">
        <v>449</v>
      </c>
      <c r="D28" s="90"/>
      <c r="E28" s="91"/>
      <c r="F28" s="91"/>
      <c r="G28" s="91"/>
    </row>
    <row r="29" spans="1:7" s="94" customFormat="1" ht="48" customHeight="1" x14ac:dyDescent="0.3">
      <c r="A29" s="144">
        <f>A27+1</f>
        <v>15</v>
      </c>
      <c r="B29" s="93"/>
      <c r="C29" s="92" t="s">
        <v>125</v>
      </c>
      <c r="D29" s="92" t="s">
        <v>539</v>
      </c>
      <c r="E29" s="145">
        <v>1</v>
      </c>
      <c r="F29" s="134">
        <v>60</v>
      </c>
      <c r="G29" s="92"/>
    </row>
    <row r="30" spans="1:7" s="94" customFormat="1" ht="48" customHeight="1" x14ac:dyDescent="0.3">
      <c r="A30" s="144">
        <f>A29+1</f>
        <v>16</v>
      </c>
      <c r="B30" s="93"/>
      <c r="C30" s="135" t="s">
        <v>488</v>
      </c>
      <c r="D30" s="103" t="s">
        <v>529</v>
      </c>
      <c r="E30" s="145">
        <v>1</v>
      </c>
      <c r="F30" s="145">
        <v>20</v>
      </c>
      <c r="G30" s="92"/>
    </row>
    <row r="31" spans="1:7" s="94" customFormat="1" ht="48" customHeight="1" x14ac:dyDescent="0.3">
      <c r="A31" s="144">
        <f>A30+1</f>
        <v>17</v>
      </c>
      <c r="B31" s="93"/>
      <c r="C31" s="93" t="s">
        <v>466</v>
      </c>
      <c r="D31" s="93" t="s">
        <v>528</v>
      </c>
      <c r="E31" s="96">
        <v>1</v>
      </c>
      <c r="F31" s="96">
        <v>30</v>
      </c>
      <c r="G31" s="93"/>
    </row>
    <row r="32" spans="1:7" s="94" customFormat="1" ht="48" customHeight="1" x14ac:dyDescent="0.3">
      <c r="A32" s="144">
        <f>A31+1</f>
        <v>18</v>
      </c>
      <c r="B32" s="93"/>
      <c r="C32" s="93" t="s">
        <v>441</v>
      </c>
      <c r="D32" s="93" t="s">
        <v>530</v>
      </c>
      <c r="E32" s="96">
        <v>1</v>
      </c>
      <c r="F32" s="96">
        <v>30</v>
      </c>
      <c r="G32" s="93"/>
    </row>
    <row r="33" spans="1:7" s="94" customFormat="1" ht="48" customHeight="1" x14ac:dyDescent="0.3">
      <c r="A33" s="144">
        <f>A32+1</f>
        <v>19</v>
      </c>
      <c r="B33" s="93"/>
      <c r="C33" s="93" t="s">
        <v>339</v>
      </c>
      <c r="D33" s="93" t="s">
        <v>531</v>
      </c>
      <c r="E33" s="96">
        <v>1</v>
      </c>
      <c r="F33" s="96">
        <v>110</v>
      </c>
      <c r="G33" s="96"/>
    </row>
    <row r="34" spans="1:7" s="94" customFormat="1" ht="48" customHeight="1" x14ac:dyDescent="0.3">
      <c r="A34" s="144">
        <f>A33+1</f>
        <v>20</v>
      </c>
      <c r="B34" s="93"/>
      <c r="C34" s="93" t="s">
        <v>463</v>
      </c>
      <c r="D34" s="138" t="s">
        <v>543</v>
      </c>
      <c r="E34" s="96">
        <v>1</v>
      </c>
      <c r="F34" s="96">
        <v>5</v>
      </c>
      <c r="G34" s="96"/>
    </row>
    <row r="35" spans="1:7" ht="48" customHeight="1" x14ac:dyDescent="0.3">
      <c r="A35" s="89"/>
      <c r="B35" s="90" t="s">
        <v>152</v>
      </c>
      <c r="C35" s="90" t="s">
        <v>450</v>
      </c>
      <c r="D35" s="90"/>
      <c r="E35" s="91"/>
      <c r="F35" s="91"/>
      <c r="G35" s="91"/>
    </row>
    <row r="36" spans="1:7" ht="48" customHeight="1" x14ac:dyDescent="0.3">
      <c r="A36" s="142">
        <f>A34+1</f>
        <v>21</v>
      </c>
      <c r="B36" s="92"/>
      <c r="C36" s="92" t="s">
        <v>473</v>
      </c>
      <c r="D36" s="92" t="s">
        <v>473</v>
      </c>
      <c r="E36" s="145">
        <v>1</v>
      </c>
      <c r="F36" s="145">
        <v>30</v>
      </c>
      <c r="G36" s="92"/>
    </row>
    <row r="37" spans="1:7" ht="48" customHeight="1" x14ac:dyDescent="0.3">
      <c r="A37" s="142">
        <f>A36+1</f>
        <v>22</v>
      </c>
      <c r="B37" s="92"/>
      <c r="C37" s="92" t="s">
        <v>467</v>
      </c>
      <c r="D37" s="92" t="s">
        <v>532</v>
      </c>
      <c r="E37" s="145">
        <v>1</v>
      </c>
      <c r="F37" s="145">
        <v>20</v>
      </c>
      <c r="G37" s="92"/>
    </row>
    <row r="38" spans="1:7" ht="48" customHeight="1" x14ac:dyDescent="0.3">
      <c r="A38" s="142">
        <f>A37+1</f>
        <v>23</v>
      </c>
      <c r="B38" s="92"/>
      <c r="C38" s="92" t="s">
        <v>468</v>
      </c>
      <c r="D38" s="92" t="s">
        <v>533</v>
      </c>
      <c r="E38" s="145">
        <v>1</v>
      </c>
      <c r="F38" s="145">
        <v>30</v>
      </c>
      <c r="G38" s="92"/>
    </row>
    <row r="39" spans="1:7" ht="48" customHeight="1" x14ac:dyDescent="0.3">
      <c r="A39" s="102"/>
      <c r="B39" s="90" t="s">
        <v>150</v>
      </c>
      <c r="C39" s="90" t="s">
        <v>477</v>
      </c>
      <c r="D39" s="90"/>
      <c r="E39" s="91"/>
      <c r="F39" s="91"/>
      <c r="G39" s="91"/>
    </row>
    <row r="40" spans="1:7" s="94" customFormat="1" ht="48" customHeight="1" x14ac:dyDescent="0.3">
      <c r="A40" s="144">
        <f>A38+1</f>
        <v>24</v>
      </c>
      <c r="B40" s="93"/>
      <c r="C40" s="104" t="s">
        <v>505</v>
      </c>
      <c r="D40" s="93" t="s">
        <v>538</v>
      </c>
      <c r="E40" s="96">
        <v>1</v>
      </c>
      <c r="F40" s="96">
        <v>40</v>
      </c>
      <c r="G40" s="93"/>
    </row>
    <row r="41" spans="1:7" s="94" customFormat="1" ht="48" customHeight="1" x14ac:dyDescent="0.3">
      <c r="A41" s="144">
        <f>A40+1</f>
        <v>25</v>
      </c>
      <c r="B41" s="93"/>
      <c r="C41" s="135" t="s">
        <v>534</v>
      </c>
      <c r="D41" s="137" t="s">
        <v>535</v>
      </c>
      <c r="E41" s="96">
        <v>1</v>
      </c>
      <c r="F41" s="96">
        <v>20</v>
      </c>
      <c r="G41" s="93"/>
    </row>
    <row r="42" spans="1:7" s="94" customFormat="1" ht="48" customHeight="1" x14ac:dyDescent="0.3">
      <c r="A42" s="144">
        <f>A41+1</f>
        <v>26</v>
      </c>
      <c r="B42" s="93"/>
      <c r="C42" s="93" t="s">
        <v>475</v>
      </c>
      <c r="D42" s="137" t="s">
        <v>536</v>
      </c>
      <c r="E42" s="145">
        <v>1</v>
      </c>
      <c r="F42" s="145">
        <v>5</v>
      </c>
      <c r="G42" s="92" t="s">
        <v>433</v>
      </c>
    </row>
    <row r="43" spans="1:7" s="94" customFormat="1" ht="48" customHeight="1" x14ac:dyDescent="0.3">
      <c r="A43" s="144">
        <f>A42+1</f>
        <v>27</v>
      </c>
      <c r="B43" s="93"/>
      <c r="C43" s="93" t="s">
        <v>476</v>
      </c>
      <c r="D43" s="93" t="s">
        <v>537</v>
      </c>
      <c r="E43" s="96">
        <v>1</v>
      </c>
      <c r="F43" s="96">
        <v>30</v>
      </c>
      <c r="G43" s="93"/>
    </row>
    <row r="44" spans="1:7" s="94" customFormat="1" ht="48" customHeight="1" x14ac:dyDescent="0.3">
      <c r="A44" s="144">
        <f t="shared" ref="A44" si="3">A43+1</f>
        <v>28</v>
      </c>
      <c r="B44" s="93"/>
      <c r="C44" s="93" t="s">
        <v>463</v>
      </c>
      <c r="D44" s="138" t="s">
        <v>543</v>
      </c>
      <c r="E44" s="96">
        <v>1</v>
      </c>
      <c r="F44" s="96">
        <v>5</v>
      </c>
      <c r="G44" s="93"/>
    </row>
    <row r="45" spans="1:7" ht="48" customHeight="1" x14ac:dyDescent="0.3">
      <c r="A45" s="89"/>
      <c r="B45" s="90" t="s">
        <v>434</v>
      </c>
      <c r="C45" s="90" t="s">
        <v>451</v>
      </c>
      <c r="D45" s="90"/>
      <c r="E45" s="91"/>
      <c r="F45" s="91"/>
      <c r="G45" s="91"/>
    </row>
    <row r="46" spans="1:7" ht="48" customHeight="1" x14ac:dyDescent="0.3">
      <c r="A46" s="142">
        <f>A44+1</f>
        <v>29</v>
      </c>
      <c r="B46" s="92"/>
      <c r="C46" s="92" t="s">
        <v>469</v>
      </c>
      <c r="D46" s="92" t="s">
        <v>544</v>
      </c>
      <c r="E46" s="145">
        <v>1</v>
      </c>
      <c r="F46" s="145">
        <v>40</v>
      </c>
      <c r="G46" s="92"/>
    </row>
    <row r="47" spans="1:7" ht="48" customHeight="1" x14ac:dyDescent="0.3">
      <c r="A47" s="142">
        <f>A46+1</f>
        <v>30</v>
      </c>
      <c r="B47" s="92"/>
      <c r="C47" s="92" t="s">
        <v>470</v>
      </c>
      <c r="D47" s="103" t="s">
        <v>546</v>
      </c>
      <c r="E47" s="145">
        <v>1</v>
      </c>
      <c r="F47" s="145">
        <v>20</v>
      </c>
      <c r="G47" s="92"/>
    </row>
    <row r="48" spans="1:7" ht="48" customHeight="1" x14ac:dyDescent="0.3">
      <c r="A48" s="144">
        <f t="shared" ref="A48:A49" si="4">A47+1</f>
        <v>31</v>
      </c>
      <c r="B48" s="92"/>
      <c r="C48" s="92" t="s">
        <v>471</v>
      </c>
      <c r="D48" s="92" t="s">
        <v>545</v>
      </c>
      <c r="E48" s="145">
        <v>1</v>
      </c>
      <c r="F48" s="145">
        <v>20</v>
      </c>
      <c r="G48" s="92"/>
    </row>
    <row r="49" spans="1:7" s="94" customFormat="1" ht="48" customHeight="1" x14ac:dyDescent="0.3">
      <c r="A49" s="144">
        <f t="shared" si="4"/>
        <v>32</v>
      </c>
      <c r="B49" s="93"/>
      <c r="C49" s="93" t="s">
        <v>463</v>
      </c>
      <c r="D49" s="138" t="s">
        <v>543</v>
      </c>
      <c r="E49" s="96">
        <v>1</v>
      </c>
      <c r="F49" s="96">
        <v>5</v>
      </c>
      <c r="G49" s="93"/>
    </row>
    <row r="50" spans="1:7" ht="48" customHeight="1" x14ac:dyDescent="0.3">
      <c r="A50" s="89"/>
      <c r="B50" s="95" t="s">
        <v>13</v>
      </c>
      <c r="C50" s="90" t="s">
        <v>452</v>
      </c>
      <c r="D50" s="90"/>
      <c r="E50" s="91"/>
      <c r="F50" s="91"/>
      <c r="G50" s="91"/>
    </row>
    <row r="51" spans="1:7" ht="48" customHeight="1" x14ac:dyDescent="0.3">
      <c r="A51" s="144">
        <f>A49+1</f>
        <v>33</v>
      </c>
      <c r="B51" s="92"/>
      <c r="C51" s="92" t="s">
        <v>335</v>
      </c>
      <c r="D51" s="92" t="s">
        <v>547</v>
      </c>
      <c r="E51" s="145">
        <v>1</v>
      </c>
      <c r="F51" s="145">
        <v>30</v>
      </c>
      <c r="G51" s="92"/>
    </row>
    <row r="52" spans="1:7" ht="48" customHeight="1" x14ac:dyDescent="0.3">
      <c r="A52" s="142">
        <f>A51+1</f>
        <v>34</v>
      </c>
      <c r="B52" s="92"/>
      <c r="C52" s="92" t="s">
        <v>327</v>
      </c>
      <c r="D52" s="92" t="s">
        <v>327</v>
      </c>
      <c r="E52" s="145">
        <v>1</v>
      </c>
      <c r="F52" s="145">
        <v>40</v>
      </c>
      <c r="G52" s="92"/>
    </row>
    <row r="53" spans="1:7" ht="48" customHeight="1" x14ac:dyDescent="0.3">
      <c r="A53" s="142">
        <f t="shared" ref="A53:A54" si="5">A52+1</f>
        <v>35</v>
      </c>
      <c r="B53" s="92"/>
      <c r="C53" s="92" t="s">
        <v>472</v>
      </c>
      <c r="D53" s="92" t="s">
        <v>548</v>
      </c>
      <c r="E53" s="145">
        <v>1</v>
      </c>
      <c r="F53" s="145">
        <v>40</v>
      </c>
      <c r="G53" s="92"/>
    </row>
    <row r="54" spans="1:7" s="94" customFormat="1" ht="48" customHeight="1" x14ac:dyDescent="0.3">
      <c r="A54" s="142">
        <f t="shared" si="5"/>
        <v>36</v>
      </c>
      <c r="B54" s="93"/>
      <c r="C54" s="93" t="s">
        <v>463</v>
      </c>
      <c r="D54" s="138" t="s">
        <v>543</v>
      </c>
      <c r="E54" s="96">
        <v>1</v>
      </c>
      <c r="F54" s="96">
        <v>5</v>
      </c>
      <c r="G54" s="93"/>
    </row>
    <row r="55" spans="1:7" ht="48" customHeight="1" x14ac:dyDescent="0.3">
      <c r="A55" s="89"/>
      <c r="B55" s="95" t="s">
        <v>13</v>
      </c>
      <c r="C55" s="90" t="s">
        <v>549</v>
      </c>
      <c r="D55" s="90"/>
      <c r="E55" s="91"/>
      <c r="F55" s="91"/>
      <c r="G55" s="91"/>
    </row>
    <row r="56" spans="1:7" ht="48" customHeight="1" x14ac:dyDescent="0.3">
      <c r="A56" s="97"/>
      <c r="B56" s="98" t="s">
        <v>13</v>
      </c>
      <c r="C56" s="99" t="s">
        <v>186</v>
      </c>
      <c r="D56" s="99"/>
      <c r="E56" s="100"/>
      <c r="F56" s="100"/>
      <c r="G56" s="100"/>
    </row>
    <row r="57" spans="1:7" ht="48" customHeight="1" x14ac:dyDescent="0.3">
      <c r="A57" s="306">
        <f>A54+1</f>
        <v>37</v>
      </c>
      <c r="B57" s="309"/>
      <c r="C57" s="101" t="s">
        <v>187</v>
      </c>
      <c r="D57" s="314" t="s">
        <v>551</v>
      </c>
      <c r="E57" s="299">
        <v>1</v>
      </c>
      <c r="F57" s="302">
        <v>30</v>
      </c>
      <c r="G57" s="295"/>
    </row>
    <row r="58" spans="1:7" ht="48" customHeight="1" x14ac:dyDescent="0.3">
      <c r="A58" s="307"/>
      <c r="B58" s="310"/>
      <c r="C58" s="101" t="s">
        <v>482</v>
      </c>
      <c r="D58" s="315"/>
      <c r="E58" s="300"/>
      <c r="F58" s="303"/>
      <c r="G58" s="296"/>
    </row>
    <row r="59" spans="1:7" ht="48" customHeight="1" x14ac:dyDescent="0.3">
      <c r="A59" s="308"/>
      <c r="B59" s="311"/>
      <c r="C59" s="101" t="s">
        <v>483</v>
      </c>
      <c r="D59" s="316"/>
      <c r="E59" s="300"/>
      <c r="F59" s="303"/>
      <c r="G59" s="298"/>
    </row>
    <row r="60" spans="1:7" ht="48" customHeight="1" x14ac:dyDescent="0.3">
      <c r="A60" s="97"/>
      <c r="B60" s="98" t="s">
        <v>13</v>
      </c>
      <c r="C60" s="99" t="s">
        <v>190</v>
      </c>
      <c r="D60" s="99"/>
      <c r="E60" s="100"/>
      <c r="F60" s="100"/>
      <c r="G60" s="100"/>
    </row>
    <row r="61" spans="1:7" ht="48" customHeight="1" x14ac:dyDescent="0.3">
      <c r="A61" s="306">
        <f>A57+1</f>
        <v>38</v>
      </c>
      <c r="B61" s="309"/>
      <c r="C61" s="101" t="s">
        <v>191</v>
      </c>
      <c r="D61" s="312" t="s">
        <v>550</v>
      </c>
      <c r="E61" s="299">
        <v>1</v>
      </c>
      <c r="F61" s="299">
        <v>30</v>
      </c>
      <c r="G61" s="295"/>
    </row>
    <row r="62" spans="1:7" ht="48" customHeight="1" x14ac:dyDescent="0.3">
      <c r="A62" s="308"/>
      <c r="B62" s="311"/>
      <c r="C62" s="101" t="s">
        <v>192</v>
      </c>
      <c r="D62" s="313"/>
      <c r="E62" s="300"/>
      <c r="F62" s="300"/>
      <c r="G62" s="298"/>
    </row>
    <row r="63" spans="1:7" ht="48" customHeight="1" x14ac:dyDescent="0.3">
      <c r="A63" s="97"/>
      <c r="B63" s="98" t="s">
        <v>13</v>
      </c>
      <c r="C63" s="99" t="s">
        <v>193</v>
      </c>
      <c r="D63" s="99"/>
      <c r="E63" s="100"/>
      <c r="F63" s="100"/>
      <c r="G63" s="100"/>
    </row>
    <row r="64" spans="1:7" ht="48" customHeight="1" x14ac:dyDescent="0.3">
      <c r="A64" s="142">
        <f>A61+1</f>
        <v>39</v>
      </c>
      <c r="B64" s="145"/>
      <c r="C64" s="101" t="s">
        <v>484</v>
      </c>
      <c r="D64" s="101" t="s">
        <v>457</v>
      </c>
      <c r="E64" s="141">
        <v>1</v>
      </c>
      <c r="F64" s="143">
        <v>30</v>
      </c>
      <c r="G64" s="96"/>
    </row>
    <row r="65" spans="1:7" ht="48" customHeight="1" x14ac:dyDescent="0.3">
      <c r="A65" s="142">
        <f>A64+1</f>
        <v>40</v>
      </c>
      <c r="B65" s="145"/>
      <c r="C65" s="101" t="s">
        <v>216</v>
      </c>
      <c r="D65" s="101" t="s">
        <v>458</v>
      </c>
      <c r="E65" s="141">
        <v>1</v>
      </c>
      <c r="F65" s="141">
        <v>30</v>
      </c>
      <c r="G65" s="96"/>
    </row>
    <row r="66" spans="1:7" ht="48" customHeight="1" x14ac:dyDescent="0.3">
      <c r="A66" s="97"/>
      <c r="B66" s="98" t="s">
        <v>13</v>
      </c>
      <c r="C66" s="99" t="s">
        <v>194</v>
      </c>
      <c r="D66" s="99"/>
      <c r="E66" s="100"/>
      <c r="F66" s="100"/>
      <c r="G66" s="100"/>
    </row>
    <row r="67" spans="1:7" ht="48" customHeight="1" x14ac:dyDescent="0.3">
      <c r="A67" s="300">
        <f>A65+1</f>
        <v>41</v>
      </c>
      <c r="B67" s="305"/>
      <c r="C67" s="101" t="s">
        <v>485</v>
      </c>
      <c r="D67" s="304" t="s">
        <v>460</v>
      </c>
      <c r="E67" s="299">
        <v>1</v>
      </c>
      <c r="F67" s="299">
        <v>14</v>
      </c>
      <c r="G67" s="295"/>
    </row>
    <row r="68" spans="1:7" ht="48" customHeight="1" x14ac:dyDescent="0.3">
      <c r="A68" s="300"/>
      <c r="B68" s="305"/>
      <c r="C68" s="101" t="s">
        <v>197</v>
      </c>
      <c r="D68" s="304"/>
      <c r="E68" s="299"/>
      <c r="F68" s="299"/>
      <c r="G68" s="296"/>
    </row>
    <row r="69" spans="1:7" ht="48" customHeight="1" x14ac:dyDescent="0.3">
      <c r="A69" s="300"/>
      <c r="B69" s="305"/>
      <c r="C69" s="101" t="s">
        <v>459</v>
      </c>
      <c r="D69" s="304"/>
      <c r="E69" s="299"/>
      <c r="F69" s="299"/>
      <c r="G69" s="297"/>
    </row>
    <row r="70" spans="1:7" ht="48" customHeight="1" x14ac:dyDescent="0.3">
      <c r="C70" s="65"/>
      <c r="D70" s="65"/>
    </row>
    <row r="71" spans="1:7" ht="48" customHeight="1" x14ac:dyDescent="0.3">
      <c r="C71" s="65"/>
      <c r="D71" s="65"/>
    </row>
    <row r="72" spans="1:7" ht="48" customHeight="1" x14ac:dyDescent="0.3">
      <c r="C72" s="65"/>
      <c r="D72" s="65"/>
    </row>
    <row r="73" spans="1:7" ht="48" customHeight="1" x14ac:dyDescent="0.3">
      <c r="C73" s="65"/>
      <c r="D73" s="65"/>
    </row>
  </sheetData>
  <mergeCells count="19">
    <mergeCell ref="A3:F3"/>
    <mergeCell ref="E57:E59"/>
    <mergeCell ref="F57:F59"/>
    <mergeCell ref="D67:D69"/>
    <mergeCell ref="B67:B69"/>
    <mergeCell ref="A57:A59"/>
    <mergeCell ref="A61:A62"/>
    <mergeCell ref="B57:B59"/>
    <mergeCell ref="B61:B62"/>
    <mergeCell ref="D61:D62"/>
    <mergeCell ref="D57:D59"/>
    <mergeCell ref="A67:A69"/>
    <mergeCell ref="F67:F69"/>
    <mergeCell ref="E67:E69"/>
    <mergeCell ref="G67:G69"/>
    <mergeCell ref="G57:G59"/>
    <mergeCell ref="E61:E62"/>
    <mergeCell ref="F61:F62"/>
    <mergeCell ref="G61:G62"/>
  </mergeCells>
  <pageMargins left="0.70866141732283472" right="0.70866141732283472" top="0.74803149606299213" bottom="0.74803149606299213" header="0.31496062992125984" footer="0.31496062992125984"/>
  <pageSetup paperSize="9" scale="40" fitToHeight="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73"/>
  <sheetViews>
    <sheetView zoomScale="85" zoomScaleNormal="85" workbookViewId="0">
      <pane ySplit="5" topLeftCell="A27" activePane="bottomLeft" state="frozen"/>
      <selection pane="bottomLeft" activeCell="D27" sqref="D27"/>
    </sheetView>
  </sheetViews>
  <sheetFormatPr defaultColWidth="9.33203125" defaultRowHeight="13.2" x14ac:dyDescent="0.3"/>
  <cols>
    <col min="1" max="1" width="14.6640625" style="86" customWidth="1"/>
    <col min="2" max="2" width="29" style="87" hidden="1" customWidth="1"/>
    <col min="3" max="3" width="55.33203125" style="87" customWidth="1"/>
    <col min="4" max="4" width="95.44140625" style="87" customWidth="1"/>
    <col min="5" max="6" width="24.33203125" style="87" hidden="1" customWidth="1"/>
    <col min="7" max="7" width="51.33203125" style="87" hidden="1" customWidth="1"/>
    <col min="8" max="16384" width="9.33203125" style="87"/>
  </cols>
  <sheetData>
    <row r="1" spans="1:7" x14ac:dyDescent="0.3">
      <c r="D1" s="115" t="s">
        <v>3</v>
      </c>
    </row>
    <row r="3" spans="1:7" ht="23.7" customHeight="1" x14ac:dyDescent="0.3">
      <c r="A3" s="301" t="s">
        <v>521</v>
      </c>
      <c r="B3" s="301"/>
      <c r="C3" s="301"/>
      <c r="D3" s="301"/>
      <c r="E3" s="301"/>
      <c r="F3" s="301"/>
      <c r="G3" s="88"/>
    </row>
    <row r="5" spans="1:7" s="114" customFormat="1" ht="51" customHeight="1" x14ac:dyDescent="0.3">
      <c r="A5" s="112" t="s">
        <v>435</v>
      </c>
      <c r="B5" s="113" t="s">
        <v>295</v>
      </c>
      <c r="C5" s="113" t="s">
        <v>461</v>
      </c>
      <c r="D5" s="113" t="s">
        <v>462</v>
      </c>
      <c r="E5" s="113" t="s">
        <v>1</v>
      </c>
      <c r="F5" s="113" t="s">
        <v>2</v>
      </c>
      <c r="G5" s="113" t="s">
        <v>309</v>
      </c>
    </row>
    <row r="6" spans="1:7" ht="39.6" x14ac:dyDescent="0.3">
      <c r="A6" s="89"/>
      <c r="B6" s="90" t="s">
        <v>453</v>
      </c>
      <c r="C6" s="90" t="str">
        <f>График!C6</f>
        <v>Кабельные трассы, линии 35кВ, ВОЛС, молниезащита и заземление ВЭУ</v>
      </c>
      <c r="D6" s="90"/>
      <c r="E6" s="95"/>
      <c r="F6" s="95"/>
      <c r="G6" s="91"/>
    </row>
    <row r="7" spans="1:7" ht="39.6" x14ac:dyDescent="0.3">
      <c r="A7" s="107">
        <v>1</v>
      </c>
      <c r="B7" s="92"/>
      <c r="C7" s="92" t="s">
        <v>509</v>
      </c>
      <c r="D7" s="92" t="s">
        <v>512</v>
      </c>
      <c r="E7" s="110">
        <v>1</v>
      </c>
      <c r="F7" s="110">
        <v>60</v>
      </c>
      <c r="G7" s="92"/>
    </row>
    <row r="8" spans="1:7" ht="154.5" customHeight="1" x14ac:dyDescent="0.3">
      <c r="A8" s="142">
        <f>A7+1</f>
        <v>2</v>
      </c>
      <c r="B8" s="92"/>
      <c r="C8" s="92" t="s">
        <v>510</v>
      </c>
      <c r="D8" s="92" t="s">
        <v>513</v>
      </c>
      <c r="E8" s="110">
        <v>1</v>
      </c>
      <c r="F8" s="110">
        <v>6</v>
      </c>
      <c r="G8" s="92" t="s">
        <v>332</v>
      </c>
    </row>
    <row r="9" spans="1:7" ht="88.35" customHeight="1" x14ac:dyDescent="0.3">
      <c r="A9" s="139">
        <f>A8+1</f>
        <v>3</v>
      </c>
      <c r="B9" s="92"/>
      <c r="C9" s="92" t="s">
        <v>511</v>
      </c>
      <c r="D9" s="92" t="s">
        <v>514</v>
      </c>
      <c r="E9" s="133"/>
      <c r="F9" s="133"/>
      <c r="G9" s="92"/>
    </row>
    <row r="10" spans="1:7" s="94" customFormat="1" ht="243.75" customHeight="1" x14ac:dyDescent="0.3">
      <c r="A10" s="107">
        <f>A9+1</f>
        <v>4</v>
      </c>
      <c r="B10" s="93"/>
      <c r="C10" s="92" t="s">
        <v>480</v>
      </c>
      <c r="D10" s="111" t="s">
        <v>515</v>
      </c>
      <c r="E10" s="96">
        <v>1</v>
      </c>
      <c r="F10" s="96">
        <v>6</v>
      </c>
      <c r="G10" s="93" t="s">
        <v>332</v>
      </c>
    </row>
    <row r="11" spans="1:7" x14ac:dyDescent="0.3">
      <c r="A11" s="89"/>
      <c r="B11" s="90" t="s">
        <v>434</v>
      </c>
      <c r="C11" s="90" t="str">
        <f>График!C11</f>
        <v>Монтаж модуля АСУ</v>
      </c>
      <c r="D11" s="90"/>
      <c r="E11" s="91"/>
      <c r="F11" s="91"/>
      <c r="G11" s="91"/>
    </row>
    <row r="12" spans="1:7" ht="26.4" x14ac:dyDescent="0.3">
      <c r="A12" s="107">
        <f>A10+1</f>
        <v>5</v>
      </c>
      <c r="B12" s="92"/>
      <c r="C12" s="92" t="s">
        <v>437</v>
      </c>
      <c r="D12" s="92" t="s">
        <v>516</v>
      </c>
      <c r="E12" s="110">
        <v>1</v>
      </c>
      <c r="F12" s="110">
        <v>7</v>
      </c>
      <c r="G12" s="110"/>
    </row>
    <row r="13" spans="1:7" ht="26.4" x14ac:dyDescent="0.3">
      <c r="A13" s="107">
        <f>A12</f>
        <v>5</v>
      </c>
      <c r="B13" s="92"/>
      <c r="C13" s="92" t="s">
        <v>438</v>
      </c>
      <c r="D13" s="92" t="s">
        <v>517</v>
      </c>
      <c r="E13" s="110">
        <f>F12+1</f>
        <v>8</v>
      </c>
      <c r="F13" s="110">
        <f>E13+7</f>
        <v>15</v>
      </c>
      <c r="G13" s="110"/>
    </row>
    <row r="14" spans="1:7" ht="26.4" x14ac:dyDescent="0.3">
      <c r="A14" s="107">
        <f t="shared" ref="A14:A16" si="0">A13</f>
        <v>5</v>
      </c>
      <c r="B14" s="92"/>
      <c r="C14" s="92" t="s">
        <v>454</v>
      </c>
      <c r="D14" s="92" t="s">
        <v>518</v>
      </c>
      <c r="E14" s="110">
        <f>F13+1</f>
        <v>16</v>
      </c>
      <c r="F14" s="110">
        <f>E14+3</f>
        <v>19</v>
      </c>
      <c r="G14" s="110"/>
    </row>
    <row r="15" spans="1:7" ht="79.2" x14ac:dyDescent="0.3">
      <c r="A15" s="107">
        <f t="shared" si="0"/>
        <v>5</v>
      </c>
      <c r="B15" s="92"/>
      <c r="C15" s="92" t="s">
        <v>440</v>
      </c>
      <c r="D15" s="103" t="s">
        <v>519</v>
      </c>
      <c r="E15" s="110">
        <f>F14+1</f>
        <v>20</v>
      </c>
      <c r="F15" s="110">
        <f>E15+10</f>
        <v>30</v>
      </c>
      <c r="G15" s="110"/>
    </row>
    <row r="16" spans="1:7" ht="39.6" x14ac:dyDescent="0.3">
      <c r="A16" s="107">
        <f t="shared" si="0"/>
        <v>5</v>
      </c>
      <c r="B16" s="92"/>
      <c r="C16" s="92" t="s">
        <v>439</v>
      </c>
      <c r="D16" s="92" t="s">
        <v>520</v>
      </c>
      <c r="E16" s="110">
        <f>F15+1</f>
        <v>31</v>
      </c>
      <c r="F16" s="110">
        <f>E16+20</f>
        <v>51</v>
      </c>
      <c r="G16" s="110"/>
    </row>
    <row r="17" spans="1:7" x14ac:dyDescent="0.3">
      <c r="A17" s="89"/>
      <c r="B17" s="90" t="s">
        <v>442</v>
      </c>
      <c r="C17" s="90" t="str">
        <f>График!C17</f>
        <v>Создание сетей связи</v>
      </c>
      <c r="D17" s="90"/>
      <c r="E17" s="91"/>
      <c r="F17" s="91"/>
      <c r="G17" s="91"/>
    </row>
    <row r="18" spans="1:7" ht="39.6" x14ac:dyDescent="0.3">
      <c r="A18" s="107">
        <f>A16+1</f>
        <v>6</v>
      </c>
      <c r="B18" s="92"/>
      <c r="C18" s="92" t="s">
        <v>445</v>
      </c>
      <c r="D18" s="92" t="s">
        <v>541</v>
      </c>
      <c r="E18" s="110">
        <v>1</v>
      </c>
      <c r="F18" s="110">
        <v>40</v>
      </c>
      <c r="G18" s="92"/>
    </row>
    <row r="19" spans="1:7" ht="92.4" x14ac:dyDescent="0.3">
      <c r="A19" s="109">
        <f>A18+1</f>
        <v>7</v>
      </c>
      <c r="B19" s="92"/>
      <c r="C19" s="135" t="s">
        <v>486</v>
      </c>
      <c r="D19" s="103" t="s">
        <v>524</v>
      </c>
      <c r="E19" s="110">
        <v>1</v>
      </c>
      <c r="F19" s="110">
        <v>20</v>
      </c>
      <c r="G19" s="92"/>
    </row>
    <row r="20" spans="1:7" ht="92.4" x14ac:dyDescent="0.3">
      <c r="A20" s="109">
        <f t="shared" ref="A20:A22" si="1">A19+1</f>
        <v>8</v>
      </c>
      <c r="B20" s="92"/>
      <c r="C20" s="92" t="s">
        <v>446</v>
      </c>
      <c r="D20" s="103" t="s">
        <v>522</v>
      </c>
      <c r="E20" s="110">
        <v>1</v>
      </c>
      <c r="F20" s="110">
        <v>5</v>
      </c>
      <c r="G20" s="92" t="s">
        <v>433</v>
      </c>
    </row>
    <row r="21" spans="1:7" ht="145.19999999999999" x14ac:dyDescent="0.3">
      <c r="A21" s="109">
        <f t="shared" si="1"/>
        <v>9</v>
      </c>
      <c r="B21" s="93"/>
      <c r="C21" s="93" t="s">
        <v>464</v>
      </c>
      <c r="D21" s="92" t="s">
        <v>523</v>
      </c>
      <c r="E21" s="96">
        <v>1</v>
      </c>
      <c r="F21" s="96">
        <v>30</v>
      </c>
      <c r="G21" s="93"/>
    </row>
    <row r="22" spans="1:7" ht="26.4" x14ac:dyDescent="0.3">
      <c r="A22" s="109">
        <f t="shared" si="1"/>
        <v>10</v>
      </c>
      <c r="B22" s="93"/>
      <c r="C22" s="93" t="s">
        <v>463</v>
      </c>
      <c r="D22" s="138" t="s">
        <v>543</v>
      </c>
      <c r="E22" s="96">
        <v>1</v>
      </c>
      <c r="F22" s="96">
        <v>5</v>
      </c>
      <c r="G22" s="93"/>
    </row>
    <row r="23" spans="1:7" ht="39.6" x14ac:dyDescent="0.3">
      <c r="A23" s="89"/>
      <c r="B23" s="90" t="s">
        <v>443</v>
      </c>
      <c r="C23" s="90" t="str">
        <f>График!C23</f>
        <v>Создание системы СОТИ АССО (включая СПД СОТИ АССО, диспетчерскую и технологическую телефонную связь, КИСУ ПАК "MODES-Terminal")</v>
      </c>
      <c r="D23" s="90"/>
      <c r="E23" s="91"/>
      <c r="F23" s="91"/>
      <c r="G23" s="91"/>
    </row>
    <row r="24" spans="1:7" ht="52.8" x14ac:dyDescent="0.3">
      <c r="A24" s="107">
        <f>A22+1</f>
        <v>11</v>
      </c>
      <c r="B24" s="92"/>
      <c r="C24" s="103" t="s">
        <v>447</v>
      </c>
      <c r="D24" s="103" t="s">
        <v>540</v>
      </c>
      <c r="E24" s="110">
        <v>1</v>
      </c>
      <c r="F24" s="110">
        <v>40</v>
      </c>
      <c r="G24" s="92"/>
    </row>
    <row r="25" spans="1:7" ht="105.6" x14ac:dyDescent="0.3">
      <c r="A25" s="107">
        <f t="shared" ref="A25:A27" si="2">A24+1</f>
        <v>12</v>
      </c>
      <c r="B25" s="92"/>
      <c r="C25" s="136" t="s">
        <v>487</v>
      </c>
      <c r="D25" s="103" t="s">
        <v>525</v>
      </c>
      <c r="E25" s="110">
        <v>1</v>
      </c>
      <c r="F25" s="110">
        <v>20</v>
      </c>
      <c r="G25" s="92"/>
    </row>
    <row r="26" spans="1:7" ht="174.75" customHeight="1" x14ac:dyDescent="0.3">
      <c r="A26" s="107">
        <f t="shared" si="2"/>
        <v>13</v>
      </c>
      <c r="B26" s="93"/>
      <c r="C26" s="104" t="s">
        <v>465</v>
      </c>
      <c r="D26" s="93" t="s">
        <v>526</v>
      </c>
      <c r="E26" s="96">
        <v>1</v>
      </c>
      <c r="F26" s="96">
        <v>30</v>
      </c>
      <c r="G26" s="93"/>
    </row>
    <row r="27" spans="1:7" ht="26.4" x14ac:dyDescent="0.3">
      <c r="A27" s="107">
        <f t="shared" si="2"/>
        <v>14</v>
      </c>
      <c r="B27" s="93"/>
      <c r="C27" s="104" t="str">
        <f>График!C27</f>
        <v>Инструктаж персонала</v>
      </c>
      <c r="D27" s="138" t="s">
        <v>543</v>
      </c>
      <c r="E27" s="96">
        <v>1</v>
      </c>
      <c r="F27" s="96">
        <v>5</v>
      </c>
      <c r="G27" s="93"/>
    </row>
    <row r="28" spans="1:7" ht="33" customHeight="1" x14ac:dyDescent="0.3">
      <c r="A28" s="89"/>
      <c r="B28" s="90" t="s">
        <v>151</v>
      </c>
      <c r="C28" s="90" t="str">
        <f>График!C28</f>
        <v>Создание системы АИИС КУЭ (по Технорабочему проекту, выдаваемому в производство работ)</v>
      </c>
      <c r="D28" s="90"/>
      <c r="E28" s="91"/>
      <c r="F28" s="91"/>
      <c r="G28" s="91"/>
    </row>
    <row r="29" spans="1:7" s="94" customFormat="1" ht="39.6" x14ac:dyDescent="0.3">
      <c r="A29" s="109">
        <f>A27+1</f>
        <v>15</v>
      </c>
      <c r="B29" s="93"/>
      <c r="C29" s="92" t="s">
        <v>125</v>
      </c>
      <c r="D29" s="92" t="s">
        <v>539</v>
      </c>
      <c r="E29" s="110">
        <v>1</v>
      </c>
      <c r="F29" s="110">
        <v>40</v>
      </c>
      <c r="G29" s="92"/>
    </row>
    <row r="30" spans="1:7" s="94" customFormat="1" ht="92.4" x14ac:dyDescent="0.3">
      <c r="A30" s="109">
        <f>A29+1</f>
        <v>16</v>
      </c>
      <c r="B30" s="93"/>
      <c r="C30" s="135" t="s">
        <v>488</v>
      </c>
      <c r="D30" s="103" t="s">
        <v>529</v>
      </c>
      <c r="E30" s="110">
        <v>1</v>
      </c>
      <c r="F30" s="110">
        <v>20</v>
      </c>
      <c r="G30" s="92"/>
    </row>
    <row r="31" spans="1:7" s="94" customFormat="1" ht="92.4" x14ac:dyDescent="0.3">
      <c r="A31" s="109">
        <f>A30+1</f>
        <v>17</v>
      </c>
      <c r="B31" s="93"/>
      <c r="C31" s="93" t="s">
        <v>466</v>
      </c>
      <c r="D31" s="93" t="s">
        <v>528</v>
      </c>
      <c r="E31" s="96">
        <v>1</v>
      </c>
      <c r="F31" s="96">
        <v>30</v>
      </c>
      <c r="G31" s="93"/>
    </row>
    <row r="32" spans="1:7" s="94" customFormat="1" ht="52.8" x14ac:dyDescent="0.3">
      <c r="A32" s="109">
        <f>A31+1</f>
        <v>18</v>
      </c>
      <c r="B32" s="93"/>
      <c r="C32" s="93" t="s">
        <v>441</v>
      </c>
      <c r="D32" s="93" t="s">
        <v>530</v>
      </c>
      <c r="E32" s="96">
        <v>1</v>
      </c>
      <c r="F32" s="96">
        <v>30</v>
      </c>
      <c r="G32" s="93"/>
    </row>
    <row r="33" spans="1:7" s="94" customFormat="1" ht="184.8" x14ac:dyDescent="0.3">
      <c r="A33" s="109">
        <f>A32+1</f>
        <v>19</v>
      </c>
      <c r="B33" s="93"/>
      <c r="C33" s="93" t="s">
        <v>339</v>
      </c>
      <c r="D33" s="93" t="s">
        <v>531</v>
      </c>
      <c r="E33" s="96">
        <v>1</v>
      </c>
      <c r="F33" s="96">
        <v>110</v>
      </c>
      <c r="G33" s="96"/>
    </row>
    <row r="34" spans="1:7" s="94" customFormat="1" ht="26.4" x14ac:dyDescent="0.3">
      <c r="A34" s="109">
        <f>A33+1</f>
        <v>20</v>
      </c>
      <c r="B34" s="93"/>
      <c r="C34" s="93" t="str">
        <f>График!C34</f>
        <v>Инструктаж персонала</v>
      </c>
      <c r="D34" s="138" t="s">
        <v>543</v>
      </c>
      <c r="E34" s="96">
        <v>1</v>
      </c>
      <c r="F34" s="96">
        <v>5</v>
      </c>
      <c r="G34" s="96"/>
    </row>
    <row r="35" spans="1:7" x14ac:dyDescent="0.3">
      <c r="A35" s="89"/>
      <c r="B35" s="90" t="s">
        <v>152</v>
      </c>
      <c r="C35" s="90" t="str">
        <f>График!C35</f>
        <v>Создание системы АСУТП</v>
      </c>
      <c r="D35" s="90"/>
      <c r="E35" s="91"/>
      <c r="F35" s="91"/>
      <c r="G35" s="91"/>
    </row>
    <row r="36" spans="1:7" x14ac:dyDescent="0.3">
      <c r="A36" s="107">
        <f>A34+1</f>
        <v>21</v>
      </c>
      <c r="B36" s="92"/>
      <c r="C36" s="92" t="s">
        <v>473</v>
      </c>
      <c r="D36" s="92" t="s">
        <v>542</v>
      </c>
      <c r="E36" s="110">
        <v>1</v>
      </c>
      <c r="F36" s="110">
        <v>30</v>
      </c>
      <c r="G36" s="92"/>
    </row>
    <row r="37" spans="1:7" ht="145.19999999999999" x14ac:dyDescent="0.3">
      <c r="A37" s="107">
        <f>A36+1</f>
        <v>22</v>
      </c>
      <c r="B37" s="92"/>
      <c r="C37" s="92" t="s">
        <v>467</v>
      </c>
      <c r="D37" s="92" t="s">
        <v>532</v>
      </c>
      <c r="E37" s="110">
        <v>1</v>
      </c>
      <c r="F37" s="110">
        <v>20</v>
      </c>
      <c r="G37" s="92"/>
    </row>
    <row r="38" spans="1:7" ht="180" customHeight="1" x14ac:dyDescent="0.3">
      <c r="A38" s="107">
        <f>A37+1</f>
        <v>23</v>
      </c>
      <c r="B38" s="92"/>
      <c r="C38" s="92" t="s">
        <v>468</v>
      </c>
      <c r="D38" s="92" t="s">
        <v>533</v>
      </c>
      <c r="E38" s="110">
        <v>1</v>
      </c>
      <c r="F38" s="110">
        <v>30</v>
      </c>
      <c r="G38" s="92"/>
    </row>
    <row r="39" spans="1:7" ht="39.6" x14ac:dyDescent="0.3">
      <c r="A39" s="102"/>
      <c r="B39" s="90" t="s">
        <v>150</v>
      </c>
      <c r="C39" s="90" t="str">
        <f>График!C39</f>
        <v>Монтаж и пуско-наладка систем охранно-пожарной сигнализации, СОУЭ, СКУД, отпугивателей птиц и охранному телевизионному наблюдению ВЭС</v>
      </c>
      <c r="D39" s="90"/>
      <c r="E39" s="91"/>
      <c r="F39" s="91"/>
      <c r="G39" s="91"/>
    </row>
    <row r="40" spans="1:7" s="94" customFormat="1" ht="39.6" x14ac:dyDescent="0.3">
      <c r="A40" s="109">
        <f>A38+1</f>
        <v>24</v>
      </c>
      <c r="B40" s="93"/>
      <c r="C40" s="104" t="s">
        <v>505</v>
      </c>
      <c r="D40" s="93" t="s">
        <v>538</v>
      </c>
      <c r="E40" s="96">
        <v>1</v>
      </c>
      <c r="F40" s="96">
        <v>40</v>
      </c>
      <c r="G40" s="93"/>
    </row>
    <row r="41" spans="1:7" s="94" customFormat="1" ht="105.6" x14ac:dyDescent="0.3">
      <c r="A41" s="109">
        <f>A40+1</f>
        <v>25</v>
      </c>
      <c r="B41" s="93"/>
      <c r="C41" s="135" t="s">
        <v>534</v>
      </c>
      <c r="D41" s="137" t="s">
        <v>535</v>
      </c>
      <c r="E41" s="96">
        <v>1</v>
      </c>
      <c r="F41" s="96">
        <v>20</v>
      </c>
      <c r="G41" s="93"/>
    </row>
    <row r="42" spans="1:7" s="94" customFormat="1" ht="118.8" x14ac:dyDescent="0.3">
      <c r="A42" s="109">
        <f>A41+1</f>
        <v>26</v>
      </c>
      <c r="B42" s="93"/>
      <c r="C42" s="93" t="s">
        <v>475</v>
      </c>
      <c r="D42" s="137" t="s">
        <v>536</v>
      </c>
      <c r="E42" s="110">
        <v>1</v>
      </c>
      <c r="F42" s="110">
        <v>5</v>
      </c>
      <c r="G42" s="92" t="s">
        <v>433</v>
      </c>
    </row>
    <row r="43" spans="1:7" s="94" customFormat="1" ht="132" x14ac:dyDescent="0.3">
      <c r="A43" s="109">
        <f>A42+1</f>
        <v>27</v>
      </c>
      <c r="B43" s="93"/>
      <c r="C43" s="93" t="s">
        <v>476</v>
      </c>
      <c r="D43" s="93" t="s">
        <v>537</v>
      </c>
      <c r="E43" s="96">
        <v>1</v>
      </c>
      <c r="F43" s="96">
        <v>30</v>
      </c>
      <c r="G43" s="93"/>
    </row>
    <row r="44" spans="1:7" s="94" customFormat="1" ht="26.4" x14ac:dyDescent="0.3">
      <c r="A44" s="109">
        <f t="shared" ref="A44" si="3">A43+1</f>
        <v>28</v>
      </c>
      <c r="B44" s="93"/>
      <c r="C44" s="93" t="s">
        <v>463</v>
      </c>
      <c r="D44" s="138" t="s">
        <v>543</v>
      </c>
      <c r="E44" s="96">
        <v>1</v>
      </c>
      <c r="F44" s="96">
        <v>5</v>
      </c>
      <c r="G44" s="93"/>
    </row>
    <row r="45" spans="1:7" x14ac:dyDescent="0.3">
      <c r="A45" s="89"/>
      <c r="B45" s="90" t="s">
        <v>434</v>
      </c>
      <c r="C45" s="90" t="str">
        <f>График!C45</f>
        <v>Монтаж и пуско-наладка ОПРЧ</v>
      </c>
      <c r="D45" s="90"/>
      <c r="E45" s="91"/>
      <c r="F45" s="91"/>
      <c r="G45" s="91"/>
    </row>
    <row r="46" spans="1:7" ht="52.8" x14ac:dyDescent="0.3">
      <c r="A46" s="107">
        <f>A44+1</f>
        <v>29</v>
      </c>
      <c r="B46" s="92"/>
      <c r="C46" s="92" t="s">
        <v>469</v>
      </c>
      <c r="D46" s="92" t="s">
        <v>544</v>
      </c>
      <c r="E46" s="110">
        <v>1</v>
      </c>
      <c r="F46" s="110">
        <v>40</v>
      </c>
      <c r="G46" s="92"/>
    </row>
    <row r="47" spans="1:7" ht="105.6" x14ac:dyDescent="0.3">
      <c r="A47" s="107">
        <f>A46+1</f>
        <v>30</v>
      </c>
      <c r="B47" s="92"/>
      <c r="C47" s="92" t="s">
        <v>470</v>
      </c>
      <c r="D47" s="103" t="s">
        <v>546</v>
      </c>
      <c r="E47" s="110">
        <v>1</v>
      </c>
      <c r="F47" s="110">
        <v>20</v>
      </c>
      <c r="G47" s="92"/>
    </row>
    <row r="48" spans="1:7" ht="66" x14ac:dyDescent="0.3">
      <c r="A48" s="109">
        <f t="shared" ref="A48:A49" si="4">A47+1</f>
        <v>31</v>
      </c>
      <c r="B48" s="92"/>
      <c r="C48" s="92" t="s">
        <v>471</v>
      </c>
      <c r="D48" s="92" t="s">
        <v>545</v>
      </c>
      <c r="E48" s="110">
        <v>1</v>
      </c>
      <c r="F48" s="110">
        <v>20</v>
      </c>
      <c r="G48" s="92"/>
    </row>
    <row r="49" spans="1:7" s="94" customFormat="1" ht="26.4" x14ac:dyDescent="0.3">
      <c r="A49" s="109">
        <f t="shared" si="4"/>
        <v>32</v>
      </c>
      <c r="B49" s="93"/>
      <c r="C49" s="93" t="s">
        <v>463</v>
      </c>
      <c r="D49" s="138" t="s">
        <v>543</v>
      </c>
      <c r="E49" s="96">
        <v>1</v>
      </c>
      <c r="F49" s="96">
        <v>5</v>
      </c>
      <c r="G49" s="93"/>
    </row>
    <row r="50" spans="1:7" x14ac:dyDescent="0.3">
      <c r="A50" s="89"/>
      <c r="B50" s="95" t="s">
        <v>13</v>
      </c>
      <c r="C50" s="90" t="str">
        <f>График!C50</f>
        <v>Интеграция систем ВЭС с ЦСТИ (Дельта/8) ПАО «Фортум»</v>
      </c>
      <c r="D50" s="90"/>
      <c r="E50" s="91"/>
      <c r="F50" s="91"/>
      <c r="G50" s="91"/>
    </row>
    <row r="51" spans="1:7" ht="271.95" customHeight="1" x14ac:dyDescent="0.3">
      <c r="A51" s="109">
        <f>A49+1</f>
        <v>33</v>
      </c>
      <c r="B51" s="92"/>
      <c r="C51" s="92" t="s">
        <v>335</v>
      </c>
      <c r="D51" s="92" t="s">
        <v>547</v>
      </c>
      <c r="E51" s="110">
        <v>1</v>
      </c>
      <c r="F51" s="110">
        <v>30</v>
      </c>
      <c r="G51" s="92"/>
    </row>
    <row r="52" spans="1:7" x14ac:dyDescent="0.3">
      <c r="A52" s="107">
        <f>A51+1</f>
        <v>34</v>
      </c>
      <c r="B52" s="92"/>
      <c r="C52" s="92" t="s">
        <v>327</v>
      </c>
      <c r="D52" s="92" t="s">
        <v>327</v>
      </c>
      <c r="E52" s="110">
        <v>1</v>
      </c>
      <c r="F52" s="110">
        <v>40</v>
      </c>
      <c r="G52" s="92"/>
    </row>
    <row r="53" spans="1:7" ht="92.4" x14ac:dyDescent="0.3">
      <c r="A53" s="107">
        <f t="shared" ref="A53:A54" si="5">A52+1</f>
        <v>35</v>
      </c>
      <c r="B53" s="92"/>
      <c r="C53" s="92" t="s">
        <v>472</v>
      </c>
      <c r="D53" s="92" t="s">
        <v>548</v>
      </c>
      <c r="E53" s="110">
        <v>1</v>
      </c>
      <c r="F53" s="110">
        <v>40</v>
      </c>
      <c r="G53" s="92"/>
    </row>
    <row r="54" spans="1:7" s="94" customFormat="1" ht="26.4" x14ac:dyDescent="0.3">
      <c r="A54" s="107">
        <f t="shared" si="5"/>
        <v>36</v>
      </c>
      <c r="B54" s="93"/>
      <c r="C54" s="93" t="s">
        <v>463</v>
      </c>
      <c r="D54" s="138" t="s">
        <v>543</v>
      </c>
      <c r="E54" s="96">
        <v>1</v>
      </c>
      <c r="F54" s="96">
        <v>5</v>
      </c>
      <c r="G54" s="93"/>
    </row>
    <row r="55" spans="1:7" ht="17.25" customHeight="1" x14ac:dyDescent="0.3">
      <c r="A55" s="89"/>
      <c r="B55" s="95" t="s">
        <v>13</v>
      </c>
      <c r="C55" s="90" t="str">
        <f>График!C55</f>
        <v>Пусконаладочные работ</v>
      </c>
      <c r="D55" s="90"/>
      <c r="E55" s="91"/>
      <c r="F55" s="91"/>
      <c r="G55" s="91"/>
    </row>
    <row r="56" spans="1:7" x14ac:dyDescent="0.3">
      <c r="A56" s="97"/>
      <c r="B56" s="98" t="s">
        <v>13</v>
      </c>
      <c r="C56" s="99" t="str">
        <f>График!C56</f>
        <v>Подготовительные работы</v>
      </c>
      <c r="D56" s="99"/>
      <c r="E56" s="100"/>
      <c r="F56" s="100"/>
      <c r="G56" s="100"/>
    </row>
    <row r="57" spans="1:7" ht="120.75" customHeight="1" x14ac:dyDescent="0.3">
      <c r="A57" s="306">
        <f>A54+1</f>
        <v>37</v>
      </c>
      <c r="B57" s="309"/>
      <c r="C57" s="101" t="str">
        <f>График!C57</f>
        <v>Подготовка и согласование перечня документации, программ (индивидуальных испытаний, измерении, постановки под напряжение оборудования и т.д.) необходимой для проведения ПНР и сдачи объекта в эксплуатацию</v>
      </c>
      <c r="D57" s="314" t="s">
        <v>551</v>
      </c>
      <c r="E57" s="299">
        <v>1</v>
      </c>
      <c r="F57" s="302">
        <v>30</v>
      </c>
      <c r="G57" s="295"/>
    </row>
    <row r="58" spans="1:7" ht="120.75" customHeight="1" x14ac:dyDescent="0.3">
      <c r="A58" s="307"/>
      <c r="B58" s="310"/>
      <c r="C58" s="101" t="str">
        <f>График!C58</f>
        <v>Разработка (на основании согласованного перечня документации) и согласование документации и программ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УВЭС 2х25 МВт</v>
      </c>
      <c r="D58" s="317"/>
      <c r="E58" s="300"/>
      <c r="F58" s="303"/>
      <c r="G58" s="296"/>
    </row>
    <row r="59" spans="1:7" ht="120.75" customHeight="1" x14ac:dyDescent="0.3">
      <c r="A59" s="308"/>
      <c r="B59" s="311"/>
      <c r="C59" s="101" t="str">
        <f>График!C59</f>
        <v>Разработка и согласование графика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УВЭС 2х25 МВт</v>
      </c>
      <c r="D59" s="318"/>
      <c r="E59" s="300"/>
      <c r="F59" s="303"/>
      <c r="G59" s="298"/>
    </row>
    <row r="60" spans="1:7" ht="26.4" x14ac:dyDescent="0.3">
      <c r="A60" s="97"/>
      <c r="B60" s="98" t="s">
        <v>13</v>
      </c>
      <c r="C60" s="99" t="str">
        <f>График!C60</f>
        <v>Разработка и согласование эксплуатационной документации</v>
      </c>
      <c r="D60" s="99"/>
      <c r="E60" s="100"/>
      <c r="F60" s="100"/>
      <c r="G60" s="100"/>
    </row>
    <row r="61" spans="1:7" ht="39.75" customHeight="1" x14ac:dyDescent="0.3">
      <c r="A61" s="306">
        <f>A57+1</f>
        <v>38</v>
      </c>
      <c r="B61" s="309"/>
      <c r="C61" s="101" t="str">
        <f>График!C61</f>
        <v>Подготовка и согласование с Заказчиком перечня эксплуатационной документации</v>
      </c>
      <c r="D61" s="321" t="s">
        <v>456</v>
      </c>
      <c r="E61" s="299">
        <v>1</v>
      </c>
      <c r="F61" s="299">
        <v>30</v>
      </c>
      <c r="G61" s="295"/>
    </row>
    <row r="62" spans="1:7" ht="39.75" customHeight="1" x14ac:dyDescent="0.3">
      <c r="A62" s="308"/>
      <c r="B62" s="311"/>
      <c r="C62" s="101" t="str">
        <f>График!C62</f>
        <v>Подготовка и согласование пакета эксплуатационной документации и эксплуатационных схем</v>
      </c>
      <c r="D62" s="322"/>
      <c r="E62" s="300"/>
      <c r="F62" s="300"/>
      <c r="G62" s="298"/>
    </row>
    <row r="63" spans="1:7" x14ac:dyDescent="0.3">
      <c r="A63" s="97"/>
      <c r="B63" s="98" t="s">
        <v>13</v>
      </c>
      <c r="C63" s="99" t="str">
        <f>График!C63</f>
        <v>Проведение испытаний и наладки оборудования</v>
      </c>
      <c r="D63" s="99"/>
      <c r="E63" s="100"/>
      <c r="F63" s="100"/>
      <c r="G63" s="100"/>
    </row>
    <row r="64" spans="1:7" ht="330.75" customHeight="1" x14ac:dyDescent="0.3">
      <c r="A64" s="107">
        <f>A61+1</f>
        <v>39</v>
      </c>
      <c r="B64" s="110"/>
      <c r="C64" s="101" t="str">
        <f>График!C64</f>
        <v xml:space="preserve">Проведение индивидуальных и функциональных испытаний оборудования и систем при участии шеф-инженеров поставщиков оборудования с оформлением актов индивидуальных и функциональных испытаний оборудования УВЭС 2х25 МВт. В том числе приемка оборудования ВЭУ и всего оборудования УВЭС 2х25МВт из монтажа, контроль проведения индивидуальных испытаний, проводимых ПСД на УВЭС 2х25МВт МВт и координация взаимодейстия ПСД и шеф-инженеров поставщиков оборудования. Участие в проведении холостой прокрутки (статические испытания) ВЭУ. </v>
      </c>
      <c r="D64" s="101" t="s">
        <v>457</v>
      </c>
      <c r="E64" s="106">
        <v>1</v>
      </c>
      <c r="F64" s="108">
        <v>30</v>
      </c>
      <c r="G64" s="96"/>
    </row>
    <row r="65" spans="1:7" ht="26.4" x14ac:dyDescent="0.3">
      <c r="A65" s="107">
        <f>A64+1</f>
        <v>40</v>
      </c>
      <c r="B65" s="110"/>
      <c r="C65" s="101" t="str">
        <f>График!C65</f>
        <v>Динамическая наладка (прокрутки) ВЭУ. Синхронизация с сетью</v>
      </c>
      <c r="D65" s="101" t="s">
        <v>458</v>
      </c>
      <c r="E65" s="106">
        <v>1</v>
      </c>
      <c r="F65" s="106">
        <v>30</v>
      </c>
      <c r="G65" s="96"/>
    </row>
    <row r="66" spans="1:7" x14ac:dyDescent="0.3">
      <c r="A66" s="97"/>
      <c r="B66" s="98" t="s">
        <v>13</v>
      </c>
      <c r="C66" s="99" t="str">
        <f>График!C66</f>
        <v>Проведения Комплексной наладки ВЭС</v>
      </c>
      <c r="D66" s="99"/>
      <c r="E66" s="100"/>
      <c r="F66" s="100"/>
      <c r="G66" s="100"/>
    </row>
    <row r="67" spans="1:7" ht="78.75" customHeight="1" x14ac:dyDescent="0.3">
      <c r="A67" s="300">
        <f>A65+1</f>
        <v>41</v>
      </c>
      <c r="B67" s="305"/>
      <c r="C67" s="101" t="str">
        <f>График!C67</f>
        <v>Участие в проведении комплексного опробования и аттестации мощности (при участии Заказчика и представителей Поставщика ВЭУ), всего оборудования входящего в состав комплекса, но не ограничиваясь: КИП, генератора и вспомогательного оборудования ВЭУ, кабельные линии 35кВ, КРУ-35кВ, ПС-110/35кВ, СОПТ, РУ-0,4кВ, РЗА, АСУ ТП, ОПС и видеонаблюдение, сети связь, АИИСКУЭ, СОТИАССО и контрольных испытаний на подтверждение эксплуатационных показателей с последующим оформлением акта передачи оборудования в эксплуатацию</v>
      </c>
      <c r="D67" s="323" t="s">
        <v>460</v>
      </c>
      <c r="E67" s="299">
        <v>1</v>
      </c>
      <c r="F67" s="299">
        <v>14</v>
      </c>
      <c r="G67" s="319"/>
    </row>
    <row r="68" spans="1:7" ht="72" customHeight="1" x14ac:dyDescent="0.3">
      <c r="A68" s="300"/>
      <c r="B68" s="305"/>
      <c r="C68" s="101" t="str">
        <f>График!C68</f>
        <v>Корректировка эксплуатационной документации</v>
      </c>
      <c r="D68" s="323"/>
      <c r="E68" s="299"/>
      <c r="F68" s="299"/>
      <c r="G68" s="320"/>
    </row>
    <row r="69" spans="1:7" ht="72" customHeight="1" x14ac:dyDescent="0.3">
      <c r="A69" s="300"/>
      <c r="B69" s="305"/>
      <c r="C69" s="101" t="str">
        <f>График!C69</f>
        <v>Подготовка и сдача полного комплекта исполнительной документации, на выполненные объемы работ в соответствии с действующими НД РФ.</v>
      </c>
      <c r="D69" s="323"/>
      <c r="E69" s="299"/>
      <c r="F69" s="299"/>
      <c r="G69" s="105"/>
    </row>
    <row r="70" spans="1:7" x14ac:dyDescent="0.3">
      <c r="C70" s="65"/>
      <c r="D70" s="65"/>
    </row>
    <row r="71" spans="1:7" x14ac:dyDescent="0.3">
      <c r="C71" s="65"/>
      <c r="D71" s="65"/>
    </row>
    <row r="72" spans="1:7" x14ac:dyDescent="0.3">
      <c r="C72" s="65"/>
      <c r="D72" s="65"/>
    </row>
    <row r="73" spans="1:7" x14ac:dyDescent="0.3">
      <c r="C73" s="65"/>
      <c r="D73" s="65"/>
    </row>
  </sheetData>
  <mergeCells count="19">
    <mergeCell ref="G67:G68"/>
    <mergeCell ref="G57:G59"/>
    <mergeCell ref="A61:A62"/>
    <mergeCell ref="B61:B62"/>
    <mergeCell ref="D61:D62"/>
    <mergeCell ref="E61:E62"/>
    <mergeCell ref="F61:F62"/>
    <mergeCell ref="G61:G62"/>
    <mergeCell ref="A67:A69"/>
    <mergeCell ref="B67:B69"/>
    <mergeCell ref="D67:D69"/>
    <mergeCell ref="E67:E69"/>
    <mergeCell ref="F67:F69"/>
    <mergeCell ref="A3:F3"/>
    <mergeCell ref="A57:A59"/>
    <mergeCell ref="B57:B59"/>
    <mergeCell ref="D57:D59"/>
    <mergeCell ref="E57:E59"/>
    <mergeCell ref="F57:F59"/>
  </mergeCells>
  <pageMargins left="0.70866141732283472" right="0.70866141732283472" top="0.74803149606299213" bottom="0.74803149606299213" header="0.31496062992125984" footer="0.31496062992125984"/>
  <pageSetup paperSize="9" scale="45" fitToHeight="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E84"/>
  <sheetViews>
    <sheetView zoomScale="85" zoomScaleNormal="85" workbookViewId="0">
      <pane ySplit="2" topLeftCell="A3" activePane="bottomLeft" state="frozen"/>
      <selection pane="bottomLeft" activeCell="A55" sqref="A55"/>
    </sheetView>
  </sheetViews>
  <sheetFormatPr defaultColWidth="9.33203125" defaultRowHeight="14.4" x14ac:dyDescent="0.3"/>
  <cols>
    <col min="1" max="1" width="19.44140625" style="132" customWidth="1"/>
    <col min="2" max="2" width="29.33203125" style="118" customWidth="1"/>
    <col min="3" max="3" width="44.6640625" style="118" customWidth="1"/>
    <col min="4" max="4" width="101.6640625" style="118" customWidth="1"/>
    <col min="5" max="5" width="15.44140625" style="118" customWidth="1"/>
    <col min="6" max="16384" width="9.33203125" style="118"/>
  </cols>
  <sheetData>
    <row r="2" spans="1:5" ht="26.4" x14ac:dyDescent="0.3">
      <c r="A2" s="116" t="s">
        <v>435</v>
      </c>
      <c r="B2" s="117" t="s">
        <v>295</v>
      </c>
      <c r="C2" s="117" t="s">
        <v>461</v>
      </c>
      <c r="D2" s="117" t="s">
        <v>462</v>
      </c>
      <c r="E2" s="117" t="s">
        <v>507</v>
      </c>
    </row>
    <row r="3" spans="1:5" ht="39.6" x14ac:dyDescent="0.3">
      <c r="A3" s="119"/>
      <c r="B3" s="120" t="s">
        <v>453</v>
      </c>
      <c r="C3" s="120" t="s">
        <v>478</v>
      </c>
      <c r="D3" s="120"/>
      <c r="E3" s="121"/>
    </row>
    <row r="4" spans="1:5" ht="39.6" x14ac:dyDescent="0.3">
      <c r="A4" s="148">
        <v>1</v>
      </c>
      <c r="B4" s="122"/>
      <c r="C4" s="122" t="s">
        <v>22</v>
      </c>
      <c r="D4" s="122" t="s">
        <v>512</v>
      </c>
      <c r="E4" s="123"/>
    </row>
    <row r="5" spans="1:5" x14ac:dyDescent="0.3">
      <c r="A5" s="124" t="s">
        <v>489</v>
      </c>
      <c r="B5" s="103"/>
      <c r="C5" s="103" t="s">
        <v>490</v>
      </c>
      <c r="D5" s="103"/>
      <c r="E5" s="125">
        <v>100</v>
      </c>
    </row>
    <row r="6" spans="1:5" x14ac:dyDescent="0.3">
      <c r="A6" s="124" t="s">
        <v>491</v>
      </c>
      <c r="B6" s="103"/>
      <c r="C6" s="103" t="s">
        <v>492</v>
      </c>
      <c r="D6" s="103"/>
      <c r="E6" s="125">
        <v>100</v>
      </c>
    </row>
    <row r="7" spans="1:5" x14ac:dyDescent="0.3">
      <c r="A7" s="124" t="s">
        <v>493</v>
      </c>
      <c r="B7" s="103"/>
      <c r="C7" s="103" t="s">
        <v>494</v>
      </c>
      <c r="D7" s="103"/>
      <c r="E7" s="125">
        <v>100</v>
      </c>
    </row>
    <row r="8" spans="1:5" ht="158.4" x14ac:dyDescent="0.3">
      <c r="A8" s="154">
        <f>A4+1</f>
        <v>2</v>
      </c>
      <c r="B8" s="146"/>
      <c r="C8" s="122" t="s">
        <v>479</v>
      </c>
      <c r="D8" s="122" t="s">
        <v>513</v>
      </c>
      <c r="E8" s="147"/>
    </row>
    <row r="9" spans="1:5" s="128" customFormat="1" x14ac:dyDescent="0.3">
      <c r="A9" s="124" t="s">
        <v>495</v>
      </c>
      <c r="B9" s="103"/>
      <c r="C9" s="103" t="s">
        <v>490</v>
      </c>
      <c r="D9" s="103"/>
      <c r="E9" s="125">
        <v>200</v>
      </c>
    </row>
    <row r="10" spans="1:5" s="128" customFormat="1" x14ac:dyDescent="0.3">
      <c r="A10" s="124" t="s">
        <v>496</v>
      </c>
      <c r="B10" s="103"/>
      <c r="C10" s="103" t="s">
        <v>492</v>
      </c>
      <c r="D10" s="103"/>
      <c r="E10" s="125">
        <v>200</v>
      </c>
    </row>
    <row r="11" spans="1:5" s="128" customFormat="1" x14ac:dyDescent="0.3">
      <c r="A11" s="124" t="s">
        <v>497</v>
      </c>
      <c r="B11" s="103"/>
      <c r="C11" s="103" t="s">
        <v>494</v>
      </c>
      <c r="D11" s="103"/>
      <c r="E11" s="125">
        <v>200</v>
      </c>
    </row>
    <row r="12" spans="1:5" ht="92.4" x14ac:dyDescent="0.3">
      <c r="A12" s="154">
        <f>A8+1</f>
        <v>3</v>
      </c>
      <c r="B12" s="146"/>
      <c r="C12" s="122" t="s">
        <v>511</v>
      </c>
      <c r="D12" s="122" t="s">
        <v>514</v>
      </c>
      <c r="E12" s="147"/>
    </row>
    <row r="13" spans="1:5" x14ac:dyDescent="0.3">
      <c r="A13" s="124" t="s">
        <v>498</v>
      </c>
      <c r="B13" s="103"/>
      <c r="C13" s="103" t="s">
        <v>490</v>
      </c>
      <c r="D13" s="103"/>
      <c r="E13" s="125">
        <v>200</v>
      </c>
    </row>
    <row r="14" spans="1:5" x14ac:dyDescent="0.3">
      <c r="A14" s="124" t="s">
        <v>499</v>
      </c>
      <c r="B14" s="103"/>
      <c r="C14" s="103" t="s">
        <v>492</v>
      </c>
      <c r="D14" s="103"/>
      <c r="E14" s="125">
        <v>200</v>
      </c>
    </row>
    <row r="15" spans="1:5" x14ac:dyDescent="0.3">
      <c r="A15" s="124" t="s">
        <v>342</v>
      </c>
      <c r="B15" s="103"/>
      <c r="C15" s="103" t="s">
        <v>494</v>
      </c>
      <c r="D15" s="103"/>
      <c r="E15" s="125">
        <v>200</v>
      </c>
    </row>
    <row r="16" spans="1:5" ht="237.6" x14ac:dyDescent="0.3">
      <c r="A16" s="154">
        <f>A12+1</f>
        <v>4</v>
      </c>
      <c r="B16" s="122"/>
      <c r="C16" s="122" t="s">
        <v>480</v>
      </c>
      <c r="D16" s="122" t="s">
        <v>515</v>
      </c>
      <c r="E16" s="123"/>
    </row>
    <row r="17" spans="1:5" x14ac:dyDescent="0.3">
      <c r="A17" s="124" t="s">
        <v>347</v>
      </c>
      <c r="B17" s="104"/>
      <c r="C17" s="103" t="s">
        <v>490</v>
      </c>
      <c r="D17" s="103"/>
      <c r="E17" s="125">
        <v>300</v>
      </c>
    </row>
    <row r="18" spans="1:5" x14ac:dyDescent="0.3">
      <c r="A18" s="124" t="s">
        <v>348</v>
      </c>
      <c r="B18" s="104"/>
      <c r="C18" s="103" t="s">
        <v>492</v>
      </c>
      <c r="D18" s="103"/>
      <c r="E18" s="125">
        <v>300</v>
      </c>
    </row>
    <row r="19" spans="1:5" x14ac:dyDescent="0.3">
      <c r="A19" s="124" t="s">
        <v>349</v>
      </c>
      <c r="B19" s="104"/>
      <c r="C19" s="103" t="s">
        <v>494</v>
      </c>
      <c r="D19" s="103"/>
      <c r="E19" s="125">
        <v>300</v>
      </c>
    </row>
    <row r="20" spans="1:5" x14ac:dyDescent="0.3">
      <c r="A20" s="119"/>
      <c r="B20" s="120" t="s">
        <v>434</v>
      </c>
      <c r="C20" s="120" t="s">
        <v>408</v>
      </c>
      <c r="D20" s="120"/>
      <c r="E20" s="126"/>
    </row>
    <row r="21" spans="1:5" ht="26.4" x14ac:dyDescent="0.3">
      <c r="A21" s="154">
        <f>A16+1</f>
        <v>5</v>
      </c>
      <c r="B21" s="122"/>
      <c r="C21" s="122" t="s">
        <v>437</v>
      </c>
      <c r="D21" s="122" t="s">
        <v>516</v>
      </c>
      <c r="E21" s="123">
        <v>50</v>
      </c>
    </row>
    <row r="22" spans="1:5" ht="26.4" x14ac:dyDescent="0.3">
      <c r="A22" s="148">
        <f>A21</f>
        <v>5</v>
      </c>
      <c r="B22" s="122"/>
      <c r="C22" s="122" t="s">
        <v>438</v>
      </c>
      <c r="D22" s="122" t="s">
        <v>517</v>
      </c>
      <c r="E22" s="123">
        <v>250</v>
      </c>
    </row>
    <row r="23" spans="1:5" ht="26.4" x14ac:dyDescent="0.3">
      <c r="A23" s="148">
        <f t="shared" ref="A23:A25" si="0">A22</f>
        <v>5</v>
      </c>
      <c r="B23" s="122"/>
      <c r="C23" s="122" t="s">
        <v>454</v>
      </c>
      <c r="D23" s="122" t="s">
        <v>518</v>
      </c>
      <c r="E23" s="123">
        <v>220</v>
      </c>
    </row>
    <row r="24" spans="1:5" ht="79.2" x14ac:dyDescent="0.3">
      <c r="A24" s="148">
        <f t="shared" si="0"/>
        <v>5</v>
      </c>
      <c r="B24" s="122"/>
      <c r="C24" s="122" t="s">
        <v>440</v>
      </c>
      <c r="D24" s="122" t="s">
        <v>519</v>
      </c>
      <c r="E24" s="123">
        <v>15</v>
      </c>
    </row>
    <row r="25" spans="1:5" ht="39.6" x14ac:dyDescent="0.3">
      <c r="A25" s="148">
        <f t="shared" si="0"/>
        <v>5</v>
      </c>
      <c r="B25" s="122"/>
      <c r="C25" s="122" t="s">
        <v>439</v>
      </c>
      <c r="D25" s="122" t="s">
        <v>520</v>
      </c>
      <c r="E25" s="123">
        <v>30</v>
      </c>
    </row>
    <row r="26" spans="1:5" x14ac:dyDescent="0.3">
      <c r="A26" s="119"/>
      <c r="B26" s="120" t="s">
        <v>442</v>
      </c>
      <c r="C26" s="120" t="s">
        <v>444</v>
      </c>
      <c r="D26" s="120"/>
      <c r="E26" s="126"/>
    </row>
    <row r="27" spans="1:5" ht="39.6" x14ac:dyDescent="0.3">
      <c r="A27" s="148">
        <f>A25+1</f>
        <v>6</v>
      </c>
      <c r="B27" s="122" t="s">
        <v>500</v>
      </c>
      <c r="C27" s="122" t="s">
        <v>445</v>
      </c>
      <c r="D27" s="122" t="s">
        <v>541</v>
      </c>
      <c r="E27" s="123">
        <v>800</v>
      </c>
    </row>
    <row r="28" spans="1:5" ht="92.4" x14ac:dyDescent="0.3">
      <c r="A28" s="148">
        <f>A27+1</f>
        <v>7</v>
      </c>
      <c r="B28" s="122"/>
      <c r="C28" s="122" t="s">
        <v>486</v>
      </c>
      <c r="D28" s="122" t="s">
        <v>524</v>
      </c>
      <c r="E28" s="123"/>
    </row>
    <row r="29" spans="1:5" ht="92.4" x14ac:dyDescent="0.3">
      <c r="A29" s="148">
        <f>A28+1</f>
        <v>8</v>
      </c>
      <c r="B29" s="122"/>
      <c r="C29" s="122" t="s">
        <v>446</v>
      </c>
      <c r="D29" s="122" t="s">
        <v>522</v>
      </c>
      <c r="E29" s="123"/>
    </row>
    <row r="30" spans="1:5" x14ac:dyDescent="0.3">
      <c r="A30" s="127" t="s">
        <v>366</v>
      </c>
      <c r="B30" s="103"/>
      <c r="C30" s="103" t="s">
        <v>501</v>
      </c>
      <c r="D30" s="103"/>
      <c r="E30" s="125">
        <v>500</v>
      </c>
    </row>
    <row r="31" spans="1:5" x14ac:dyDescent="0.3">
      <c r="A31" s="127" t="s">
        <v>367</v>
      </c>
      <c r="B31" s="103"/>
      <c r="C31" s="103" t="s">
        <v>502</v>
      </c>
      <c r="D31" s="103"/>
      <c r="E31" s="125">
        <v>500</v>
      </c>
    </row>
    <row r="32" spans="1:5" x14ac:dyDescent="0.3">
      <c r="A32" s="127" t="s">
        <v>368</v>
      </c>
      <c r="B32" s="103"/>
      <c r="C32" s="103" t="s">
        <v>503</v>
      </c>
      <c r="D32" s="103"/>
      <c r="E32" s="125">
        <v>500</v>
      </c>
    </row>
    <row r="33" spans="1:5" ht="145.19999999999999" x14ac:dyDescent="0.3">
      <c r="A33" s="148">
        <f>A29+1</f>
        <v>9</v>
      </c>
      <c r="B33" s="122"/>
      <c r="C33" s="122" t="s">
        <v>464</v>
      </c>
      <c r="D33" s="122" t="s">
        <v>523</v>
      </c>
      <c r="E33" s="123">
        <v>50</v>
      </c>
    </row>
    <row r="34" spans="1:5" ht="26.4" x14ac:dyDescent="0.3">
      <c r="A34" s="148">
        <f>A33+1</f>
        <v>10</v>
      </c>
      <c r="B34" s="122"/>
      <c r="C34" s="122" t="s">
        <v>463</v>
      </c>
      <c r="D34" s="122" t="s">
        <v>543</v>
      </c>
      <c r="E34" s="123">
        <v>10</v>
      </c>
    </row>
    <row r="35" spans="1:5" ht="52.8" x14ac:dyDescent="0.3">
      <c r="A35" s="119"/>
      <c r="B35" s="120" t="s">
        <v>443</v>
      </c>
      <c r="C35" s="120" t="s">
        <v>448</v>
      </c>
      <c r="D35" s="120"/>
      <c r="E35" s="126"/>
    </row>
    <row r="36" spans="1:5" s="128" customFormat="1" ht="52.8" x14ac:dyDescent="0.3">
      <c r="A36" s="148">
        <f>A34+1</f>
        <v>11</v>
      </c>
      <c r="B36" s="122" t="s">
        <v>504</v>
      </c>
      <c r="C36" s="122" t="s">
        <v>447</v>
      </c>
      <c r="D36" s="122" t="s">
        <v>540</v>
      </c>
      <c r="E36" s="123">
        <v>100</v>
      </c>
    </row>
    <row r="37" spans="1:5" s="128" customFormat="1" ht="105.6" x14ac:dyDescent="0.3">
      <c r="A37" s="148">
        <f>A36+1</f>
        <v>12</v>
      </c>
      <c r="B37" s="122"/>
      <c r="C37" s="122" t="s">
        <v>487</v>
      </c>
      <c r="D37" s="122" t="s">
        <v>527</v>
      </c>
      <c r="E37" s="123">
        <v>100</v>
      </c>
    </row>
    <row r="38" spans="1:5" s="128" customFormat="1" ht="171.6" x14ac:dyDescent="0.3">
      <c r="A38" s="148">
        <f>A37+1</f>
        <v>13</v>
      </c>
      <c r="B38" s="122"/>
      <c r="C38" s="122" t="s">
        <v>465</v>
      </c>
      <c r="D38" s="122" t="s">
        <v>526</v>
      </c>
      <c r="E38" s="123">
        <v>100</v>
      </c>
    </row>
    <row r="39" spans="1:5" s="128" customFormat="1" ht="26.4" x14ac:dyDescent="0.3">
      <c r="A39" s="148">
        <f>A38+1</f>
        <v>14</v>
      </c>
      <c r="B39" s="122"/>
      <c r="C39" s="122" t="s">
        <v>463</v>
      </c>
      <c r="D39" s="122" t="s">
        <v>543</v>
      </c>
      <c r="E39" s="123">
        <v>10</v>
      </c>
    </row>
    <row r="40" spans="1:5" ht="37.950000000000003" customHeight="1" x14ac:dyDescent="0.3">
      <c r="A40" s="119"/>
      <c r="B40" s="120" t="s">
        <v>151</v>
      </c>
      <c r="C40" s="120" t="s">
        <v>449</v>
      </c>
      <c r="D40" s="120"/>
      <c r="E40" s="126"/>
    </row>
    <row r="41" spans="1:5" s="128" customFormat="1" ht="39.6" x14ac:dyDescent="0.3">
      <c r="A41" s="148">
        <f>A39+1</f>
        <v>15</v>
      </c>
      <c r="B41" s="122" t="s">
        <v>504</v>
      </c>
      <c r="C41" s="122" t="s">
        <v>125</v>
      </c>
      <c r="D41" s="122" t="s">
        <v>539</v>
      </c>
      <c r="E41" s="123">
        <v>50</v>
      </c>
    </row>
    <row r="42" spans="1:5" s="128" customFormat="1" ht="92.4" x14ac:dyDescent="0.3">
      <c r="A42" s="148">
        <f>A41+1</f>
        <v>16</v>
      </c>
      <c r="B42" s="122"/>
      <c r="C42" s="122" t="s">
        <v>488</v>
      </c>
      <c r="D42" s="122" t="s">
        <v>529</v>
      </c>
      <c r="E42" s="123">
        <v>30</v>
      </c>
    </row>
    <row r="43" spans="1:5" s="128" customFormat="1" ht="79.2" x14ac:dyDescent="0.3">
      <c r="A43" s="148">
        <f>A42+1</f>
        <v>17</v>
      </c>
      <c r="B43" s="122"/>
      <c r="C43" s="122" t="s">
        <v>466</v>
      </c>
      <c r="D43" s="122" t="s">
        <v>528</v>
      </c>
      <c r="E43" s="123">
        <v>20</v>
      </c>
    </row>
    <row r="44" spans="1:5" s="128" customFormat="1" ht="52.8" x14ac:dyDescent="0.3">
      <c r="A44" s="148">
        <f t="shared" ref="A44:A46" si="1">A43+1</f>
        <v>18</v>
      </c>
      <c r="B44" s="122"/>
      <c r="C44" s="122" t="s">
        <v>441</v>
      </c>
      <c r="D44" s="122" t="s">
        <v>530</v>
      </c>
      <c r="E44" s="123">
        <v>20</v>
      </c>
    </row>
    <row r="45" spans="1:5" s="128" customFormat="1" ht="171.6" x14ac:dyDescent="0.3">
      <c r="A45" s="148">
        <f t="shared" si="1"/>
        <v>19</v>
      </c>
      <c r="B45" s="122"/>
      <c r="C45" s="122" t="s">
        <v>339</v>
      </c>
      <c r="D45" s="122" t="s">
        <v>531</v>
      </c>
      <c r="E45" s="123">
        <v>20</v>
      </c>
    </row>
    <row r="46" spans="1:5" s="128" customFormat="1" ht="26.4" x14ac:dyDescent="0.3">
      <c r="A46" s="148">
        <f t="shared" si="1"/>
        <v>20</v>
      </c>
      <c r="B46" s="122"/>
      <c r="C46" s="122" t="s">
        <v>463</v>
      </c>
      <c r="D46" s="122" t="s">
        <v>543</v>
      </c>
      <c r="E46" s="123">
        <v>10</v>
      </c>
    </row>
    <row r="47" spans="1:5" x14ac:dyDescent="0.3">
      <c r="A47" s="119"/>
      <c r="B47" s="120" t="s">
        <v>152</v>
      </c>
      <c r="C47" s="120" t="s">
        <v>450</v>
      </c>
      <c r="D47" s="120"/>
      <c r="E47" s="126"/>
    </row>
    <row r="48" spans="1:5" x14ac:dyDescent="0.3">
      <c r="A48" s="148">
        <f>A46+1</f>
        <v>21</v>
      </c>
      <c r="B48" s="122" t="s">
        <v>504</v>
      </c>
      <c r="C48" s="122" t="s">
        <v>473</v>
      </c>
      <c r="D48" s="122" t="s">
        <v>473</v>
      </c>
      <c r="E48" s="123">
        <v>50</v>
      </c>
    </row>
    <row r="49" spans="1:5" ht="132" x14ac:dyDescent="0.3">
      <c r="A49" s="148">
        <f>A48+1</f>
        <v>22</v>
      </c>
      <c r="B49" s="122"/>
      <c r="C49" s="122" t="s">
        <v>467</v>
      </c>
      <c r="D49" s="122" t="s">
        <v>532</v>
      </c>
      <c r="E49" s="123">
        <v>20</v>
      </c>
    </row>
    <row r="50" spans="1:5" ht="184.8" x14ac:dyDescent="0.3">
      <c r="A50" s="148">
        <f>A49+1</f>
        <v>23</v>
      </c>
      <c r="B50" s="122"/>
      <c r="C50" s="122" t="s">
        <v>468</v>
      </c>
      <c r="D50" s="122" t="s">
        <v>533</v>
      </c>
      <c r="E50" s="123">
        <v>20</v>
      </c>
    </row>
    <row r="51" spans="1:5" ht="47.25" customHeight="1" x14ac:dyDescent="0.3">
      <c r="A51" s="129"/>
      <c r="B51" s="120" t="s">
        <v>150</v>
      </c>
      <c r="C51" s="120" t="s">
        <v>477</v>
      </c>
      <c r="D51" s="120"/>
      <c r="E51" s="126"/>
    </row>
    <row r="52" spans="1:5" s="128" customFormat="1" ht="39.6" x14ac:dyDescent="0.3">
      <c r="A52" s="148">
        <f>A50+1</f>
        <v>24</v>
      </c>
      <c r="B52" s="122" t="s">
        <v>504</v>
      </c>
      <c r="C52" s="122" t="s">
        <v>505</v>
      </c>
      <c r="D52" s="122" t="s">
        <v>538</v>
      </c>
      <c r="E52" s="123">
        <v>20</v>
      </c>
    </row>
    <row r="53" spans="1:5" s="128" customFormat="1" ht="105.6" x14ac:dyDescent="0.3">
      <c r="A53" s="148">
        <f>A52+1</f>
        <v>25</v>
      </c>
      <c r="B53" s="122"/>
      <c r="C53" s="122" t="s">
        <v>474</v>
      </c>
      <c r="D53" s="122" t="s">
        <v>535</v>
      </c>
      <c r="E53" s="123">
        <v>20</v>
      </c>
    </row>
    <row r="54" spans="1:5" s="128" customFormat="1" ht="105.6" x14ac:dyDescent="0.3">
      <c r="A54" s="148">
        <f>A53+1</f>
        <v>26</v>
      </c>
      <c r="B54" s="122"/>
      <c r="C54" s="122" t="s">
        <v>475</v>
      </c>
      <c r="D54" s="122" t="s">
        <v>536</v>
      </c>
      <c r="E54" s="123"/>
    </row>
    <row r="55" spans="1:5" x14ac:dyDescent="0.3">
      <c r="A55" s="127" t="s">
        <v>554</v>
      </c>
      <c r="B55" s="103"/>
      <c r="C55" s="103" t="s">
        <v>501</v>
      </c>
      <c r="D55" s="103"/>
      <c r="E55" s="125">
        <v>5</v>
      </c>
    </row>
    <row r="56" spans="1:5" x14ac:dyDescent="0.3">
      <c r="A56" s="127" t="s">
        <v>555</v>
      </c>
      <c r="B56" s="103"/>
      <c r="C56" s="103" t="s">
        <v>502</v>
      </c>
      <c r="D56" s="103"/>
      <c r="E56" s="125">
        <v>5</v>
      </c>
    </row>
    <row r="57" spans="1:5" x14ac:dyDescent="0.3">
      <c r="A57" s="127" t="s">
        <v>556</v>
      </c>
      <c r="B57" s="103"/>
      <c r="C57" s="103" t="s">
        <v>503</v>
      </c>
      <c r="D57" s="103"/>
      <c r="E57" s="125">
        <v>5</v>
      </c>
    </row>
    <row r="58" spans="1:5" s="128" customFormat="1" ht="132" x14ac:dyDescent="0.3">
      <c r="A58" s="148">
        <f>A54+1</f>
        <v>27</v>
      </c>
      <c r="B58" s="122"/>
      <c r="C58" s="122" t="s">
        <v>476</v>
      </c>
      <c r="D58" s="122" t="s">
        <v>537</v>
      </c>
      <c r="E58" s="123">
        <v>20</v>
      </c>
    </row>
    <row r="59" spans="1:5" s="128" customFormat="1" ht="26.4" x14ac:dyDescent="0.3">
      <c r="A59" s="148">
        <f>A58+1</f>
        <v>28</v>
      </c>
      <c r="B59" s="122"/>
      <c r="C59" s="122" t="s">
        <v>463</v>
      </c>
      <c r="D59" s="122" t="s">
        <v>543</v>
      </c>
      <c r="E59" s="123">
        <v>5</v>
      </c>
    </row>
    <row r="60" spans="1:5" x14ac:dyDescent="0.3">
      <c r="A60" s="119"/>
      <c r="B60" s="120" t="s">
        <v>434</v>
      </c>
      <c r="C60" s="120" t="s">
        <v>451</v>
      </c>
      <c r="D60" s="120"/>
      <c r="E60" s="126"/>
    </row>
    <row r="61" spans="1:5" ht="39.6" x14ac:dyDescent="0.3">
      <c r="A61" s="148">
        <f>A59+1</f>
        <v>29</v>
      </c>
      <c r="B61" s="122"/>
      <c r="C61" s="122" t="s">
        <v>469</v>
      </c>
      <c r="D61" s="122" t="s">
        <v>544</v>
      </c>
      <c r="E61" s="123">
        <v>20</v>
      </c>
    </row>
    <row r="62" spans="1:5" ht="105.6" x14ac:dyDescent="0.3">
      <c r="A62" s="148">
        <f>A61+1</f>
        <v>30</v>
      </c>
      <c r="B62" s="122"/>
      <c r="C62" s="122" t="s">
        <v>470</v>
      </c>
      <c r="D62" s="122" t="s">
        <v>546</v>
      </c>
      <c r="E62" s="123">
        <v>20</v>
      </c>
    </row>
    <row r="63" spans="1:5" ht="66" x14ac:dyDescent="0.3">
      <c r="A63" s="148">
        <f t="shared" ref="A63:A64" si="2">A62+1</f>
        <v>31</v>
      </c>
      <c r="B63" s="122"/>
      <c r="C63" s="122" t="s">
        <v>471</v>
      </c>
      <c r="D63" s="122" t="s">
        <v>545</v>
      </c>
      <c r="E63" s="123">
        <v>20</v>
      </c>
    </row>
    <row r="64" spans="1:5" ht="26.4" x14ac:dyDescent="0.3">
      <c r="A64" s="148">
        <f t="shared" si="2"/>
        <v>32</v>
      </c>
      <c r="B64" s="122"/>
      <c r="C64" s="122" t="s">
        <v>463</v>
      </c>
      <c r="D64" s="122" t="s">
        <v>543</v>
      </c>
      <c r="E64" s="123">
        <v>5</v>
      </c>
    </row>
    <row r="65" spans="1:5" ht="26.4" x14ac:dyDescent="0.3">
      <c r="A65" s="119"/>
      <c r="B65" s="121" t="s">
        <v>13</v>
      </c>
      <c r="C65" s="120" t="s">
        <v>452</v>
      </c>
      <c r="D65" s="120"/>
      <c r="E65" s="126"/>
    </row>
    <row r="66" spans="1:5" ht="237.6" x14ac:dyDescent="0.3">
      <c r="A66" s="148">
        <f>A64+1</f>
        <v>33</v>
      </c>
      <c r="B66" s="122"/>
      <c r="C66" s="122" t="s">
        <v>335</v>
      </c>
      <c r="D66" s="122" t="s">
        <v>547</v>
      </c>
      <c r="E66" s="123">
        <v>10</v>
      </c>
    </row>
    <row r="67" spans="1:5" x14ac:dyDescent="0.3">
      <c r="A67" s="148">
        <f>A66+1</f>
        <v>34</v>
      </c>
      <c r="B67" s="122" t="s">
        <v>504</v>
      </c>
      <c r="C67" s="122" t="s">
        <v>327</v>
      </c>
      <c r="D67" s="122" t="s">
        <v>327</v>
      </c>
      <c r="E67" s="123">
        <v>10</v>
      </c>
    </row>
    <row r="68" spans="1:5" ht="92.4" x14ac:dyDescent="0.3">
      <c r="A68" s="148">
        <f t="shared" ref="A68:A69" si="3">A67+1</f>
        <v>35</v>
      </c>
      <c r="B68" s="122"/>
      <c r="C68" s="122" t="s">
        <v>472</v>
      </c>
      <c r="D68" s="122" t="s">
        <v>548</v>
      </c>
      <c r="E68" s="123">
        <v>10</v>
      </c>
    </row>
    <row r="69" spans="1:5" ht="26.4" x14ac:dyDescent="0.3">
      <c r="A69" s="148">
        <f t="shared" si="3"/>
        <v>36</v>
      </c>
      <c r="B69" s="122"/>
      <c r="C69" s="122" t="s">
        <v>463</v>
      </c>
      <c r="D69" s="122" t="s">
        <v>543</v>
      </c>
      <c r="E69" s="123">
        <v>5</v>
      </c>
    </row>
    <row r="70" spans="1:5" x14ac:dyDescent="0.3">
      <c r="A70" s="119"/>
      <c r="B70" s="121" t="s">
        <v>13</v>
      </c>
      <c r="C70" s="120" t="s">
        <v>552</v>
      </c>
      <c r="D70" s="120"/>
      <c r="E70" s="126"/>
    </row>
    <row r="71" spans="1:5" x14ac:dyDescent="0.3">
      <c r="A71" s="130"/>
      <c r="B71" s="98" t="s">
        <v>13</v>
      </c>
      <c r="C71" s="99" t="s">
        <v>186</v>
      </c>
      <c r="D71" s="99"/>
      <c r="E71" s="100"/>
    </row>
    <row r="72" spans="1:5" ht="66" x14ac:dyDescent="0.3">
      <c r="A72" s="325">
        <f>A69+1</f>
        <v>37</v>
      </c>
      <c r="B72" s="328"/>
      <c r="C72" s="122" t="s">
        <v>187</v>
      </c>
      <c r="D72" s="331" t="s">
        <v>455</v>
      </c>
      <c r="E72" s="324">
        <v>20</v>
      </c>
    </row>
    <row r="73" spans="1:5" ht="92.4" x14ac:dyDescent="0.3">
      <c r="A73" s="326"/>
      <c r="B73" s="329"/>
      <c r="C73" s="122" t="s">
        <v>482</v>
      </c>
      <c r="D73" s="332"/>
      <c r="E73" s="324"/>
    </row>
    <row r="74" spans="1:5" ht="79.2" x14ac:dyDescent="0.3">
      <c r="A74" s="327"/>
      <c r="B74" s="330"/>
      <c r="C74" s="122" t="s">
        <v>483</v>
      </c>
      <c r="D74" s="333"/>
      <c r="E74" s="324"/>
    </row>
    <row r="75" spans="1:5" ht="26.4" x14ac:dyDescent="0.3">
      <c r="A75" s="130"/>
      <c r="B75" s="98" t="s">
        <v>13</v>
      </c>
      <c r="C75" s="99" t="s">
        <v>190</v>
      </c>
      <c r="D75" s="99"/>
      <c r="E75" s="100"/>
    </row>
    <row r="76" spans="1:5" ht="26.4" x14ac:dyDescent="0.3">
      <c r="A76" s="325">
        <f>A72+1</f>
        <v>38</v>
      </c>
      <c r="B76" s="328"/>
      <c r="C76" s="122" t="s">
        <v>191</v>
      </c>
      <c r="D76" s="328" t="s">
        <v>456</v>
      </c>
      <c r="E76" s="324">
        <v>30</v>
      </c>
    </row>
    <row r="77" spans="1:5" ht="26.4" x14ac:dyDescent="0.3">
      <c r="A77" s="327"/>
      <c r="B77" s="330"/>
      <c r="C77" s="122" t="s">
        <v>192</v>
      </c>
      <c r="D77" s="330"/>
      <c r="E77" s="324"/>
    </row>
    <row r="78" spans="1:5" ht="26.4" x14ac:dyDescent="0.3">
      <c r="A78" s="130"/>
      <c r="B78" s="98" t="s">
        <v>13</v>
      </c>
      <c r="C78" s="99" t="s">
        <v>193</v>
      </c>
      <c r="D78" s="99"/>
      <c r="E78" s="100"/>
    </row>
    <row r="79" spans="1:5" ht="343.2" x14ac:dyDescent="0.3">
      <c r="A79" s="148">
        <f>A76+1</f>
        <v>39</v>
      </c>
      <c r="B79" s="123"/>
      <c r="C79" s="122" t="s">
        <v>484</v>
      </c>
      <c r="D79" s="122" t="s">
        <v>457</v>
      </c>
      <c r="E79" s="131">
        <v>20</v>
      </c>
    </row>
    <row r="80" spans="1:5" ht="26.4" x14ac:dyDescent="0.3">
      <c r="A80" s="148">
        <f>A79+1</f>
        <v>40</v>
      </c>
      <c r="B80" s="123"/>
      <c r="C80" s="122" t="s">
        <v>216</v>
      </c>
      <c r="D80" s="122" t="s">
        <v>458</v>
      </c>
      <c r="E80" s="131">
        <v>5</v>
      </c>
    </row>
    <row r="81" spans="1:5" x14ac:dyDescent="0.3">
      <c r="A81" s="130"/>
      <c r="B81" s="98" t="s">
        <v>13</v>
      </c>
      <c r="C81" s="99" t="s">
        <v>506</v>
      </c>
      <c r="D81" s="99"/>
      <c r="E81" s="100"/>
    </row>
    <row r="82" spans="1:5" ht="158.4" x14ac:dyDescent="0.3">
      <c r="A82" s="324">
        <f>A80+1</f>
        <v>41</v>
      </c>
      <c r="B82" s="334"/>
      <c r="C82" s="122" t="s">
        <v>485</v>
      </c>
      <c r="D82" s="335" t="s">
        <v>460</v>
      </c>
      <c r="E82" s="324">
        <v>30</v>
      </c>
    </row>
    <row r="83" spans="1:5" x14ac:dyDescent="0.3">
      <c r="A83" s="324"/>
      <c r="B83" s="334"/>
      <c r="C83" s="122" t="s">
        <v>197</v>
      </c>
      <c r="D83" s="335"/>
      <c r="E83" s="324"/>
    </row>
    <row r="84" spans="1:5" ht="52.8" x14ac:dyDescent="0.3">
      <c r="A84" s="324"/>
      <c r="B84" s="334"/>
      <c r="C84" s="122" t="s">
        <v>459</v>
      </c>
      <c r="D84" s="335"/>
      <c r="E84" s="324"/>
    </row>
  </sheetData>
  <autoFilter ref="A2:E85" xr:uid="{00000000-0009-0000-0000-000005000000}"/>
  <mergeCells count="12">
    <mergeCell ref="E72:E74"/>
    <mergeCell ref="A72:A74"/>
    <mergeCell ref="B72:B74"/>
    <mergeCell ref="D72:D74"/>
    <mergeCell ref="E82:E84"/>
    <mergeCell ref="A76:A77"/>
    <mergeCell ref="B76:B77"/>
    <mergeCell ref="D76:D77"/>
    <mergeCell ref="E76:E77"/>
    <mergeCell ref="A82:A84"/>
    <mergeCell ref="B82:B84"/>
    <mergeCell ref="D82:D84"/>
  </mergeCells>
  <pageMargins left="0.70866141732283472" right="0.70866141732283472" top="0.74803149606299213" bottom="0.74803149606299213" header="0.31496062992125984" footer="0.31496062992125984"/>
  <pageSetup paperSize="9" scale="53" fitToHeight="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4F59F-8FED-4822-A965-E316CBD0FCC5}">
  <sheetPr>
    <tabColor rgb="FF00B0F0"/>
    <pageSetUpPr fitToPage="1"/>
  </sheetPr>
  <dimension ref="A1:K1631"/>
  <sheetViews>
    <sheetView view="pageBreakPreview" zoomScale="70" zoomScaleNormal="85" zoomScaleSheetLayoutView="70" workbookViewId="0">
      <pane ySplit="4" topLeftCell="A269" activePane="bottomLeft" state="frozen"/>
      <selection pane="bottomLeft" activeCell="C296" sqref="C296"/>
    </sheetView>
  </sheetViews>
  <sheetFormatPr defaultColWidth="9.109375" defaultRowHeight="13.8" x14ac:dyDescent="0.25"/>
  <cols>
    <col min="1" max="1" width="9.6640625" style="157" customWidth="1"/>
    <col min="2" max="2" width="19.109375" style="158" customWidth="1"/>
    <col min="3" max="3" width="98.88671875" style="159" customWidth="1"/>
    <col min="4" max="5" width="15" style="159" customWidth="1"/>
    <col min="6" max="6" width="12.44140625" style="157" customWidth="1"/>
    <col min="7" max="7" width="12.44140625" style="234" customWidth="1"/>
    <col min="8" max="8" width="9.88671875" style="240" customWidth="1"/>
    <col min="9" max="11" width="9.109375" style="159" customWidth="1"/>
    <col min="12" max="16384" width="9.109375" style="159"/>
  </cols>
  <sheetData>
    <row r="1" spans="1:8" ht="15.6" x14ac:dyDescent="0.25">
      <c r="B1" s="346" t="s">
        <v>1103</v>
      </c>
      <c r="C1" s="346"/>
      <c r="D1" s="346"/>
      <c r="E1" s="346"/>
    </row>
    <row r="2" spans="1:8" x14ac:dyDescent="0.25">
      <c r="A2" s="347" t="s">
        <v>1104</v>
      </c>
      <c r="B2" s="347"/>
      <c r="C2" s="347"/>
      <c r="D2" s="347"/>
      <c r="E2" s="347"/>
    </row>
    <row r="3" spans="1:8" x14ac:dyDescent="0.25">
      <c r="A3" s="348"/>
      <c r="B3" s="348"/>
      <c r="C3" s="348"/>
      <c r="D3" s="348"/>
      <c r="E3" s="348"/>
    </row>
    <row r="4" spans="1:8" s="157" customFormat="1" ht="55.2" x14ac:dyDescent="0.25">
      <c r="A4" s="208" t="s">
        <v>775</v>
      </c>
      <c r="B4" s="160" t="s">
        <v>886</v>
      </c>
      <c r="C4" s="160" t="s">
        <v>4</v>
      </c>
      <c r="D4" s="160" t="s">
        <v>1</v>
      </c>
      <c r="E4" s="160" t="s">
        <v>2</v>
      </c>
      <c r="G4" s="234"/>
      <c r="H4" s="224"/>
    </row>
    <row r="5" spans="1:8" s="157" customFormat="1" ht="33.75" customHeight="1" x14ac:dyDescent="0.25">
      <c r="A5" s="161" t="s">
        <v>705</v>
      </c>
      <c r="B5" s="341" t="s">
        <v>1113</v>
      </c>
      <c r="C5" s="342"/>
      <c r="D5" s="342"/>
      <c r="E5" s="343"/>
      <c r="G5" s="234" t="s">
        <v>1390</v>
      </c>
      <c r="H5" s="224"/>
    </row>
    <row r="6" spans="1:8" s="27" customFormat="1" ht="220.8" x14ac:dyDescent="0.25">
      <c r="A6" s="162"/>
      <c r="B6" s="163" t="s">
        <v>706</v>
      </c>
      <c r="C6" s="164" t="s">
        <v>700</v>
      </c>
      <c r="D6" s="165">
        <v>1</v>
      </c>
      <c r="E6" s="165">
        <v>40</v>
      </c>
      <c r="F6" s="50"/>
      <c r="G6" s="235">
        <v>1</v>
      </c>
      <c r="H6" s="241"/>
    </row>
    <row r="7" spans="1:8" s="27" customFormat="1" ht="41.4" x14ac:dyDescent="0.25">
      <c r="A7" s="162"/>
      <c r="B7" s="163" t="s">
        <v>915</v>
      </c>
      <c r="C7" s="164" t="s">
        <v>1045</v>
      </c>
      <c r="D7" s="165">
        <v>1</v>
      </c>
      <c r="E7" s="165">
        <v>20</v>
      </c>
      <c r="F7" s="50"/>
      <c r="G7" s="235">
        <v>1</v>
      </c>
      <c r="H7" s="241"/>
    </row>
    <row r="8" spans="1:8" s="157" customFormat="1" x14ac:dyDescent="0.25">
      <c r="A8" s="166" t="s">
        <v>707</v>
      </c>
      <c r="B8" s="341" t="s">
        <v>680</v>
      </c>
      <c r="C8" s="342"/>
      <c r="D8" s="342"/>
      <c r="E8" s="343"/>
      <c r="G8" s="234"/>
      <c r="H8" s="224"/>
    </row>
    <row r="9" spans="1:8" s="27" customFormat="1" ht="41.4" x14ac:dyDescent="0.25">
      <c r="A9" s="162"/>
      <c r="B9" s="163" t="s">
        <v>708</v>
      </c>
      <c r="C9" s="164" t="s">
        <v>1105</v>
      </c>
      <c r="D9" s="165">
        <v>1</v>
      </c>
      <c r="E9" s="165">
        <v>30</v>
      </c>
      <c r="F9" s="50"/>
      <c r="G9" s="235">
        <v>1</v>
      </c>
      <c r="H9" s="241"/>
    </row>
    <row r="10" spans="1:8" s="27" customFormat="1" ht="41.4" x14ac:dyDescent="0.25">
      <c r="A10" s="162"/>
      <c r="B10" s="163" t="s">
        <v>708</v>
      </c>
      <c r="C10" s="164" t="s">
        <v>1106</v>
      </c>
      <c r="D10" s="165">
        <v>1</v>
      </c>
      <c r="E10" s="165">
        <v>30</v>
      </c>
      <c r="F10" s="50"/>
      <c r="G10" s="235">
        <v>1</v>
      </c>
      <c r="H10" s="241"/>
    </row>
    <row r="11" spans="1:8" s="27" customFormat="1" x14ac:dyDescent="0.25">
      <c r="A11" s="168" t="s">
        <v>709</v>
      </c>
      <c r="B11" s="349" t="s">
        <v>1114</v>
      </c>
      <c r="C11" s="350"/>
      <c r="D11" s="350"/>
      <c r="E11" s="351"/>
      <c r="F11" s="169"/>
      <c r="G11" s="235"/>
      <c r="H11" s="241"/>
    </row>
    <row r="12" spans="1:8" s="27" customFormat="1" x14ac:dyDescent="0.25">
      <c r="A12" s="170"/>
      <c r="B12" s="171" t="s">
        <v>702</v>
      </c>
      <c r="C12" s="172" t="s">
        <v>1115</v>
      </c>
      <c r="D12" s="172"/>
      <c r="E12" s="172"/>
      <c r="F12" s="50"/>
      <c r="G12" s="235">
        <v>1</v>
      </c>
      <c r="H12" s="241"/>
    </row>
    <row r="13" spans="1:8" s="27" customFormat="1" x14ac:dyDescent="0.25">
      <c r="A13" s="170"/>
      <c r="B13" s="171" t="s">
        <v>710</v>
      </c>
      <c r="C13" s="172" t="s">
        <v>773</v>
      </c>
      <c r="D13" s="172"/>
      <c r="E13" s="172"/>
      <c r="F13" s="50"/>
      <c r="G13" s="235"/>
      <c r="H13" s="241"/>
    </row>
    <row r="14" spans="1:8" s="27" customFormat="1" x14ac:dyDescent="0.25">
      <c r="A14" s="170"/>
      <c r="B14" s="171" t="s">
        <v>826</v>
      </c>
      <c r="C14" s="172" t="s">
        <v>711</v>
      </c>
      <c r="D14" s="172"/>
      <c r="E14" s="172"/>
      <c r="F14" s="50"/>
      <c r="G14" s="235"/>
      <c r="H14" s="241"/>
    </row>
    <row r="15" spans="1:8" s="27" customFormat="1" ht="27.6" x14ac:dyDescent="0.25">
      <c r="A15" s="173"/>
      <c r="B15" s="174" t="s">
        <v>13</v>
      </c>
      <c r="C15" s="167" t="s">
        <v>712</v>
      </c>
      <c r="D15" s="165">
        <v>1</v>
      </c>
      <c r="E15" s="175">
        <v>5</v>
      </c>
      <c r="F15" s="169"/>
      <c r="G15" s="236"/>
      <c r="H15" s="241"/>
    </row>
    <row r="16" spans="1:8" s="27" customFormat="1" ht="41.4" x14ac:dyDescent="0.25">
      <c r="A16" s="173"/>
      <c r="B16" s="174" t="s">
        <v>13</v>
      </c>
      <c r="C16" s="167" t="s">
        <v>713</v>
      </c>
      <c r="D16" s="162">
        <v>6</v>
      </c>
      <c r="E16" s="175">
        <v>18</v>
      </c>
      <c r="F16" s="169"/>
      <c r="G16" s="236"/>
      <c r="H16" s="241"/>
    </row>
    <row r="17" spans="1:8" s="27" customFormat="1" ht="41.4" x14ac:dyDescent="0.25">
      <c r="A17" s="173"/>
      <c r="B17" s="174" t="s">
        <v>13</v>
      </c>
      <c r="C17" s="167" t="s">
        <v>714</v>
      </c>
      <c r="D17" s="162">
        <v>19</v>
      </c>
      <c r="E17" s="175">
        <v>31</v>
      </c>
      <c r="F17" s="169"/>
      <c r="G17" s="236"/>
      <c r="H17" s="241"/>
    </row>
    <row r="18" spans="1:8" s="27" customFormat="1" x14ac:dyDescent="0.25">
      <c r="A18" s="173"/>
      <c r="B18" s="174" t="s">
        <v>13</v>
      </c>
      <c r="C18" s="167" t="s">
        <v>715</v>
      </c>
      <c r="D18" s="162">
        <v>32</v>
      </c>
      <c r="E18" s="175">
        <v>40</v>
      </c>
      <c r="F18" s="169"/>
      <c r="G18" s="236"/>
      <c r="H18" s="241"/>
    </row>
    <row r="19" spans="1:8" s="27" customFormat="1" x14ac:dyDescent="0.25">
      <c r="A19" s="173"/>
      <c r="B19" s="174" t="s">
        <v>13</v>
      </c>
      <c r="C19" s="167" t="s">
        <v>716</v>
      </c>
      <c r="D19" s="162">
        <v>41</v>
      </c>
      <c r="E19" s="175">
        <v>43</v>
      </c>
      <c r="F19" s="169"/>
      <c r="G19" s="236"/>
      <c r="H19" s="241"/>
    </row>
    <row r="20" spans="1:8" s="27" customFormat="1" x14ac:dyDescent="0.25">
      <c r="A20" s="173"/>
      <c r="B20" s="174" t="s">
        <v>13</v>
      </c>
      <c r="C20" s="167" t="s">
        <v>717</v>
      </c>
      <c r="D20" s="162">
        <v>33</v>
      </c>
      <c r="E20" s="175">
        <v>60</v>
      </c>
      <c r="F20" s="169"/>
      <c r="G20" s="236"/>
      <c r="H20" s="241"/>
    </row>
    <row r="21" spans="1:8" s="27" customFormat="1" x14ac:dyDescent="0.25">
      <c r="A21" s="170"/>
      <c r="B21" s="171" t="s">
        <v>827</v>
      </c>
      <c r="C21" s="172" t="s">
        <v>719</v>
      </c>
      <c r="D21" s="172"/>
      <c r="E21" s="172"/>
      <c r="F21" s="169"/>
      <c r="G21" s="236"/>
      <c r="H21" s="241"/>
    </row>
    <row r="22" spans="1:8" s="27" customFormat="1" ht="27.6" x14ac:dyDescent="0.25">
      <c r="A22" s="173"/>
      <c r="B22" s="174" t="s">
        <v>13</v>
      </c>
      <c r="C22" s="167" t="s">
        <v>712</v>
      </c>
      <c r="D22" s="165">
        <v>1</v>
      </c>
      <c r="E22" s="175">
        <v>5</v>
      </c>
      <c r="F22" s="169"/>
      <c r="G22" s="236"/>
      <c r="H22" s="241"/>
    </row>
    <row r="23" spans="1:8" s="27" customFormat="1" ht="41.4" x14ac:dyDescent="0.25">
      <c r="A23" s="173"/>
      <c r="B23" s="174" t="s">
        <v>13</v>
      </c>
      <c r="C23" s="167" t="s">
        <v>720</v>
      </c>
      <c r="D23" s="162">
        <v>6</v>
      </c>
      <c r="E23" s="175">
        <v>18</v>
      </c>
      <c r="F23" s="169"/>
      <c r="G23" s="236"/>
      <c r="H23" s="241"/>
    </row>
    <row r="24" spans="1:8" s="27" customFormat="1" ht="41.4" x14ac:dyDescent="0.25">
      <c r="A24" s="173"/>
      <c r="B24" s="174" t="s">
        <v>13</v>
      </c>
      <c r="C24" s="167" t="s">
        <v>714</v>
      </c>
      <c r="D24" s="162">
        <v>19</v>
      </c>
      <c r="E24" s="175">
        <v>31</v>
      </c>
      <c r="F24" s="169"/>
      <c r="G24" s="236"/>
      <c r="H24" s="241"/>
    </row>
    <row r="25" spans="1:8" s="27" customFormat="1" x14ac:dyDescent="0.25">
      <c r="A25" s="173"/>
      <c r="B25" s="174" t="s">
        <v>13</v>
      </c>
      <c r="C25" s="167" t="s">
        <v>715</v>
      </c>
      <c r="D25" s="162">
        <v>32</v>
      </c>
      <c r="E25" s="175">
        <v>40</v>
      </c>
      <c r="F25" s="169"/>
      <c r="G25" s="236"/>
      <c r="H25" s="241"/>
    </row>
    <row r="26" spans="1:8" s="27" customFormat="1" x14ac:dyDescent="0.25">
      <c r="A26" s="173"/>
      <c r="B26" s="174" t="s">
        <v>13</v>
      </c>
      <c r="C26" s="167" t="s">
        <v>716</v>
      </c>
      <c r="D26" s="162">
        <v>41</v>
      </c>
      <c r="E26" s="175">
        <v>43</v>
      </c>
      <c r="F26" s="169"/>
      <c r="G26" s="236"/>
      <c r="H26" s="241"/>
    </row>
    <row r="27" spans="1:8" s="27" customFormat="1" x14ac:dyDescent="0.25">
      <c r="A27" s="173"/>
      <c r="B27" s="174" t="s">
        <v>13</v>
      </c>
      <c r="C27" s="167" t="s">
        <v>717</v>
      </c>
      <c r="D27" s="162">
        <v>33</v>
      </c>
      <c r="E27" s="175">
        <v>60</v>
      </c>
      <c r="F27" s="169"/>
      <c r="G27" s="236"/>
      <c r="H27" s="241"/>
    </row>
    <row r="28" spans="1:8" s="27" customFormat="1" x14ac:dyDescent="0.25">
      <c r="A28" s="170"/>
      <c r="B28" s="171" t="s">
        <v>828</v>
      </c>
      <c r="C28" s="172" t="s">
        <v>721</v>
      </c>
      <c r="D28" s="172"/>
      <c r="E28" s="172"/>
      <c r="F28" s="169"/>
      <c r="G28" s="236"/>
      <c r="H28" s="241"/>
    </row>
    <row r="29" spans="1:8" s="27" customFormat="1" ht="27.6" x14ac:dyDescent="0.25">
      <c r="A29" s="173"/>
      <c r="B29" s="174" t="s">
        <v>13</v>
      </c>
      <c r="C29" s="167" t="s">
        <v>712</v>
      </c>
      <c r="D29" s="165">
        <v>1</v>
      </c>
      <c r="E29" s="165">
        <v>5</v>
      </c>
      <c r="F29" s="169"/>
      <c r="G29" s="236"/>
      <c r="H29" s="241"/>
    </row>
    <row r="30" spans="1:8" s="27" customFormat="1" ht="41.4" x14ac:dyDescent="0.25">
      <c r="A30" s="173"/>
      <c r="B30" s="174" t="s">
        <v>13</v>
      </c>
      <c r="C30" s="167" t="s">
        <v>720</v>
      </c>
      <c r="D30" s="165">
        <v>6</v>
      </c>
      <c r="E30" s="165">
        <v>18</v>
      </c>
      <c r="F30" s="169"/>
      <c r="G30" s="236"/>
      <c r="H30" s="241"/>
    </row>
    <row r="31" spans="1:8" s="27" customFormat="1" ht="41.4" x14ac:dyDescent="0.25">
      <c r="A31" s="173"/>
      <c r="B31" s="174" t="s">
        <v>13</v>
      </c>
      <c r="C31" s="167" t="s">
        <v>714</v>
      </c>
      <c r="D31" s="165">
        <v>19</v>
      </c>
      <c r="E31" s="165">
        <v>31</v>
      </c>
      <c r="F31" s="169"/>
      <c r="G31" s="236"/>
      <c r="H31" s="241"/>
    </row>
    <row r="32" spans="1:8" s="27" customFormat="1" x14ac:dyDescent="0.25">
      <c r="A32" s="173"/>
      <c r="B32" s="174" t="s">
        <v>13</v>
      </c>
      <c r="C32" s="167" t="s">
        <v>715</v>
      </c>
      <c r="D32" s="165">
        <v>33</v>
      </c>
      <c r="E32" s="165">
        <v>41</v>
      </c>
      <c r="F32" s="169"/>
      <c r="G32" s="236"/>
      <c r="H32" s="241"/>
    </row>
    <row r="33" spans="1:8" s="27" customFormat="1" x14ac:dyDescent="0.25">
      <c r="A33" s="173"/>
      <c r="B33" s="174" t="s">
        <v>13</v>
      </c>
      <c r="C33" s="167" t="s">
        <v>716</v>
      </c>
      <c r="D33" s="165">
        <v>42</v>
      </c>
      <c r="E33" s="165">
        <v>44</v>
      </c>
      <c r="F33" s="169"/>
      <c r="G33" s="236"/>
      <c r="H33" s="241"/>
    </row>
    <row r="34" spans="1:8" s="27" customFormat="1" x14ac:dyDescent="0.25">
      <c r="A34" s="173"/>
      <c r="B34" s="174" t="s">
        <v>13</v>
      </c>
      <c r="C34" s="167" t="s">
        <v>717</v>
      </c>
      <c r="D34" s="165">
        <v>34</v>
      </c>
      <c r="E34" s="165">
        <v>61</v>
      </c>
      <c r="F34" s="169"/>
      <c r="G34" s="236"/>
      <c r="H34" s="241"/>
    </row>
    <row r="35" spans="1:8" s="27" customFormat="1" x14ac:dyDescent="0.25">
      <c r="A35" s="170"/>
      <c r="B35" s="171" t="s">
        <v>829</v>
      </c>
      <c r="C35" s="172" t="s">
        <v>722</v>
      </c>
      <c r="D35" s="172"/>
      <c r="E35" s="172"/>
      <c r="F35" s="169"/>
      <c r="G35" s="236"/>
      <c r="H35" s="241"/>
    </row>
    <row r="36" spans="1:8" s="27" customFormat="1" ht="27.6" x14ac:dyDescent="0.25">
      <c r="A36" s="173"/>
      <c r="B36" s="174" t="s">
        <v>13</v>
      </c>
      <c r="C36" s="167" t="s">
        <v>712</v>
      </c>
      <c r="D36" s="165">
        <v>1</v>
      </c>
      <c r="E36" s="165">
        <v>5</v>
      </c>
      <c r="F36" s="169"/>
      <c r="G36" s="236"/>
      <c r="H36" s="241"/>
    </row>
    <row r="37" spans="1:8" s="27" customFormat="1" ht="41.4" x14ac:dyDescent="0.25">
      <c r="A37" s="173"/>
      <c r="B37" s="174" t="s">
        <v>13</v>
      </c>
      <c r="C37" s="167" t="s">
        <v>713</v>
      </c>
      <c r="D37" s="165">
        <v>6</v>
      </c>
      <c r="E37" s="165">
        <v>18</v>
      </c>
      <c r="F37" s="169"/>
      <c r="G37" s="236"/>
      <c r="H37" s="241"/>
    </row>
    <row r="38" spans="1:8" s="27" customFormat="1" ht="41.4" x14ac:dyDescent="0.25">
      <c r="A38" s="173"/>
      <c r="B38" s="174" t="s">
        <v>13</v>
      </c>
      <c r="C38" s="167" t="s">
        <v>714</v>
      </c>
      <c r="D38" s="165">
        <v>19</v>
      </c>
      <c r="E38" s="165">
        <v>31</v>
      </c>
      <c r="F38" s="169"/>
      <c r="G38" s="236"/>
      <c r="H38" s="241"/>
    </row>
    <row r="39" spans="1:8" s="27" customFormat="1" x14ac:dyDescent="0.25">
      <c r="A39" s="173"/>
      <c r="B39" s="174" t="s">
        <v>13</v>
      </c>
      <c r="C39" s="167" t="s">
        <v>715</v>
      </c>
      <c r="D39" s="165">
        <v>33</v>
      </c>
      <c r="E39" s="165">
        <v>41</v>
      </c>
      <c r="F39" s="169"/>
      <c r="G39" s="236"/>
      <c r="H39" s="241"/>
    </row>
    <row r="40" spans="1:8" s="27" customFormat="1" x14ac:dyDescent="0.25">
      <c r="A40" s="173"/>
      <c r="B40" s="174" t="s">
        <v>13</v>
      </c>
      <c r="C40" s="167" t="s">
        <v>716</v>
      </c>
      <c r="D40" s="165">
        <v>42</v>
      </c>
      <c r="E40" s="165">
        <v>44</v>
      </c>
      <c r="F40" s="169"/>
      <c r="G40" s="236"/>
      <c r="H40" s="241"/>
    </row>
    <row r="41" spans="1:8" s="27" customFormat="1" x14ac:dyDescent="0.25">
      <c r="A41" s="173"/>
      <c r="B41" s="174" t="s">
        <v>13</v>
      </c>
      <c r="C41" s="167" t="s">
        <v>717</v>
      </c>
      <c r="D41" s="165">
        <v>34</v>
      </c>
      <c r="E41" s="165">
        <v>61</v>
      </c>
      <c r="F41" s="169"/>
      <c r="G41" s="236"/>
      <c r="H41" s="241"/>
    </row>
    <row r="42" spans="1:8" s="27" customFormat="1" x14ac:dyDescent="0.25">
      <c r="A42" s="170"/>
      <c r="B42" s="171" t="s">
        <v>830</v>
      </c>
      <c r="C42" s="172" t="s">
        <v>723</v>
      </c>
      <c r="D42" s="172"/>
      <c r="E42" s="172"/>
      <c r="F42" s="169"/>
      <c r="G42" s="236"/>
      <c r="H42" s="241"/>
    </row>
    <row r="43" spans="1:8" s="27" customFormat="1" ht="27.6" x14ac:dyDescent="0.25">
      <c r="A43" s="173"/>
      <c r="B43" s="174" t="s">
        <v>13</v>
      </c>
      <c r="C43" s="167" t="s">
        <v>712</v>
      </c>
      <c r="D43" s="165">
        <v>1</v>
      </c>
      <c r="E43" s="175">
        <v>5</v>
      </c>
      <c r="F43" s="176"/>
      <c r="G43" s="235"/>
      <c r="H43" s="241"/>
    </row>
    <row r="44" spans="1:8" s="27" customFormat="1" ht="41.4" x14ac:dyDescent="0.25">
      <c r="A44" s="173"/>
      <c r="B44" s="174" t="s">
        <v>13</v>
      </c>
      <c r="C44" s="167" t="s">
        <v>713</v>
      </c>
      <c r="D44" s="162">
        <v>6</v>
      </c>
      <c r="E44" s="175">
        <v>18</v>
      </c>
      <c r="F44" s="176"/>
      <c r="G44" s="235"/>
      <c r="H44" s="241"/>
    </row>
    <row r="45" spans="1:8" s="27" customFormat="1" ht="41.4" x14ac:dyDescent="0.25">
      <c r="A45" s="173"/>
      <c r="B45" s="174" t="s">
        <v>13</v>
      </c>
      <c r="C45" s="167" t="s">
        <v>714</v>
      </c>
      <c r="D45" s="162">
        <v>19</v>
      </c>
      <c r="E45" s="175">
        <v>31</v>
      </c>
      <c r="F45" s="176"/>
      <c r="G45" s="235"/>
      <c r="H45" s="241"/>
    </row>
    <row r="46" spans="1:8" s="27" customFormat="1" x14ac:dyDescent="0.25">
      <c r="A46" s="173"/>
      <c r="B46" s="174" t="s">
        <v>13</v>
      </c>
      <c r="C46" s="167" t="s">
        <v>715</v>
      </c>
      <c r="D46" s="162">
        <v>34</v>
      </c>
      <c r="E46" s="175">
        <v>42</v>
      </c>
      <c r="F46" s="176"/>
      <c r="G46" s="235"/>
      <c r="H46" s="241"/>
    </row>
    <row r="47" spans="1:8" s="27" customFormat="1" x14ac:dyDescent="0.25">
      <c r="A47" s="173"/>
      <c r="B47" s="174" t="s">
        <v>13</v>
      </c>
      <c r="C47" s="167" t="s">
        <v>716</v>
      </c>
      <c r="D47" s="162">
        <v>43</v>
      </c>
      <c r="E47" s="175">
        <v>45</v>
      </c>
      <c r="F47" s="176"/>
      <c r="G47" s="235"/>
      <c r="H47" s="241"/>
    </row>
    <row r="48" spans="1:8" s="27" customFormat="1" x14ac:dyDescent="0.25">
      <c r="A48" s="173"/>
      <c r="B48" s="174" t="s">
        <v>13</v>
      </c>
      <c r="C48" s="167" t="s">
        <v>717</v>
      </c>
      <c r="D48" s="162">
        <v>35</v>
      </c>
      <c r="E48" s="175">
        <v>62</v>
      </c>
      <c r="F48" s="176"/>
      <c r="G48" s="235"/>
      <c r="H48" s="241"/>
    </row>
    <row r="49" spans="1:8" s="27" customFormat="1" x14ac:dyDescent="0.25">
      <c r="A49" s="170"/>
      <c r="B49" s="171" t="s">
        <v>831</v>
      </c>
      <c r="C49" s="172" t="s">
        <v>724</v>
      </c>
      <c r="D49" s="172"/>
      <c r="E49" s="172"/>
      <c r="F49" s="50"/>
      <c r="G49" s="235"/>
      <c r="H49" s="241"/>
    </row>
    <row r="50" spans="1:8" s="27" customFormat="1" ht="27.6" x14ac:dyDescent="0.25">
      <c r="A50" s="173"/>
      <c r="B50" s="174" t="s">
        <v>13</v>
      </c>
      <c r="C50" s="167" t="s">
        <v>712</v>
      </c>
      <c r="D50" s="165">
        <v>14</v>
      </c>
      <c r="E50" s="175">
        <v>18</v>
      </c>
      <c r="F50" s="176"/>
      <c r="G50" s="235"/>
      <c r="H50" s="241"/>
    </row>
    <row r="51" spans="1:8" s="27" customFormat="1" ht="41.4" x14ac:dyDescent="0.25">
      <c r="A51" s="173"/>
      <c r="B51" s="174" t="s">
        <v>13</v>
      </c>
      <c r="C51" s="167" t="s">
        <v>713</v>
      </c>
      <c r="D51" s="162">
        <f>E50+1</f>
        <v>19</v>
      </c>
      <c r="E51" s="175">
        <f>D51+12</f>
        <v>31</v>
      </c>
      <c r="F51" s="176"/>
      <c r="G51" s="235"/>
      <c r="H51" s="241"/>
    </row>
    <row r="52" spans="1:8" s="27" customFormat="1" ht="41.4" x14ac:dyDescent="0.25">
      <c r="A52" s="173"/>
      <c r="B52" s="174" t="s">
        <v>13</v>
      </c>
      <c r="C52" s="167" t="s">
        <v>714</v>
      </c>
      <c r="D52" s="162">
        <f>E51+1</f>
        <v>32</v>
      </c>
      <c r="E52" s="175">
        <f>D52+12</f>
        <v>44</v>
      </c>
      <c r="F52" s="176"/>
      <c r="G52" s="235"/>
      <c r="H52" s="241"/>
    </row>
    <row r="53" spans="1:8" s="27" customFormat="1" x14ac:dyDescent="0.25">
      <c r="A53" s="173"/>
      <c r="B53" s="174" t="s">
        <v>13</v>
      </c>
      <c r="C53" s="167" t="s">
        <v>715</v>
      </c>
      <c r="D53" s="162">
        <f>E52+1</f>
        <v>45</v>
      </c>
      <c r="E53" s="175">
        <f>D53+8</f>
        <v>53</v>
      </c>
      <c r="F53" s="176"/>
      <c r="G53" s="235"/>
      <c r="H53" s="241"/>
    </row>
    <row r="54" spans="1:8" s="27" customFormat="1" x14ac:dyDescent="0.25">
      <c r="A54" s="173"/>
      <c r="B54" s="174" t="s">
        <v>13</v>
      </c>
      <c r="C54" s="167" t="s">
        <v>716</v>
      </c>
      <c r="D54" s="162">
        <f>E53+1</f>
        <v>54</v>
      </c>
      <c r="E54" s="175">
        <f>D54+2</f>
        <v>56</v>
      </c>
      <c r="F54" s="176"/>
      <c r="G54" s="235"/>
      <c r="H54" s="241"/>
    </row>
    <row r="55" spans="1:8" s="27" customFormat="1" x14ac:dyDescent="0.25">
      <c r="A55" s="173"/>
      <c r="B55" s="174" t="s">
        <v>13</v>
      </c>
      <c r="C55" s="167" t="s">
        <v>717</v>
      </c>
      <c r="D55" s="162">
        <f>D53+1</f>
        <v>46</v>
      </c>
      <c r="E55" s="175">
        <f>D55+27</f>
        <v>73</v>
      </c>
      <c r="F55" s="176"/>
      <c r="G55" s="235"/>
      <c r="H55" s="241"/>
    </row>
    <row r="56" spans="1:8" s="27" customFormat="1" x14ac:dyDescent="0.25">
      <c r="A56" s="170"/>
      <c r="B56" s="171" t="s">
        <v>832</v>
      </c>
      <c r="C56" s="172" t="s">
        <v>725</v>
      </c>
      <c r="D56" s="172"/>
      <c r="E56" s="172"/>
      <c r="F56" s="50"/>
      <c r="G56" s="235"/>
      <c r="H56" s="241"/>
    </row>
    <row r="57" spans="1:8" s="27" customFormat="1" ht="27.6" x14ac:dyDescent="0.25">
      <c r="A57" s="173"/>
      <c r="B57" s="174" t="s">
        <v>13</v>
      </c>
      <c r="C57" s="167" t="s">
        <v>712</v>
      </c>
      <c r="D57" s="165">
        <v>14</v>
      </c>
      <c r="E57" s="175">
        <v>18</v>
      </c>
      <c r="F57" s="50"/>
      <c r="G57" s="235"/>
      <c r="H57" s="241"/>
    </row>
    <row r="58" spans="1:8" s="27" customFormat="1" ht="41.4" x14ac:dyDescent="0.25">
      <c r="A58" s="173"/>
      <c r="B58" s="174" t="s">
        <v>13</v>
      </c>
      <c r="C58" s="167" t="s">
        <v>713</v>
      </c>
      <c r="D58" s="162">
        <f>E57+1</f>
        <v>19</v>
      </c>
      <c r="E58" s="175">
        <f>D58+12</f>
        <v>31</v>
      </c>
      <c r="F58" s="50"/>
      <c r="G58" s="235"/>
      <c r="H58" s="241"/>
    </row>
    <row r="59" spans="1:8" s="27" customFormat="1" ht="41.4" x14ac:dyDescent="0.25">
      <c r="A59" s="173"/>
      <c r="B59" s="174" t="s">
        <v>13</v>
      </c>
      <c r="C59" s="167" t="s">
        <v>714</v>
      </c>
      <c r="D59" s="162">
        <f>E58+1</f>
        <v>32</v>
      </c>
      <c r="E59" s="175">
        <f>D59+12</f>
        <v>44</v>
      </c>
      <c r="F59" s="50"/>
      <c r="G59" s="235"/>
      <c r="H59" s="241"/>
    </row>
    <row r="60" spans="1:8" s="27" customFormat="1" x14ac:dyDescent="0.25">
      <c r="A60" s="173"/>
      <c r="B60" s="174" t="s">
        <v>13</v>
      </c>
      <c r="C60" s="167" t="s">
        <v>715</v>
      </c>
      <c r="D60" s="162">
        <f>E59+1</f>
        <v>45</v>
      </c>
      <c r="E60" s="175">
        <f>D60+8</f>
        <v>53</v>
      </c>
      <c r="F60" s="50"/>
      <c r="G60" s="235"/>
      <c r="H60" s="241"/>
    </row>
    <row r="61" spans="1:8" s="27" customFormat="1" x14ac:dyDescent="0.25">
      <c r="A61" s="173"/>
      <c r="B61" s="174" t="s">
        <v>13</v>
      </c>
      <c r="C61" s="167" t="s">
        <v>716</v>
      </c>
      <c r="D61" s="162">
        <f>E60+1</f>
        <v>54</v>
      </c>
      <c r="E61" s="175">
        <f>D61+2</f>
        <v>56</v>
      </c>
      <c r="F61" s="50"/>
      <c r="G61" s="235"/>
      <c r="H61" s="241"/>
    </row>
    <row r="62" spans="1:8" s="27" customFormat="1" x14ac:dyDescent="0.25">
      <c r="A62" s="173"/>
      <c r="B62" s="174" t="s">
        <v>13</v>
      </c>
      <c r="C62" s="167" t="s">
        <v>717</v>
      </c>
      <c r="D62" s="162">
        <f>D60+1</f>
        <v>46</v>
      </c>
      <c r="E62" s="175">
        <f>D62+27</f>
        <v>73</v>
      </c>
      <c r="F62" s="50"/>
      <c r="G62" s="235"/>
      <c r="H62" s="241"/>
    </row>
    <row r="63" spans="1:8" s="27" customFormat="1" x14ac:dyDescent="0.25">
      <c r="A63" s="170"/>
      <c r="B63" s="171" t="s">
        <v>833</v>
      </c>
      <c r="C63" s="172" t="s">
        <v>726</v>
      </c>
      <c r="D63" s="172"/>
      <c r="E63" s="172"/>
      <c r="F63" s="50"/>
      <c r="G63" s="235"/>
      <c r="H63" s="241"/>
    </row>
    <row r="64" spans="1:8" s="27" customFormat="1" ht="27.6" x14ac:dyDescent="0.25">
      <c r="A64" s="173"/>
      <c r="B64" s="174" t="s">
        <v>13</v>
      </c>
      <c r="C64" s="167" t="s">
        <v>712</v>
      </c>
      <c r="D64" s="165">
        <v>14</v>
      </c>
      <c r="E64" s="175">
        <v>18</v>
      </c>
      <c r="F64" s="50"/>
      <c r="G64" s="235"/>
      <c r="H64" s="241"/>
    </row>
    <row r="65" spans="1:8" s="27" customFormat="1" ht="41.4" x14ac:dyDescent="0.25">
      <c r="A65" s="173"/>
      <c r="B65" s="174" t="s">
        <v>13</v>
      </c>
      <c r="C65" s="167" t="s">
        <v>713</v>
      </c>
      <c r="D65" s="162">
        <f>E64+1</f>
        <v>19</v>
      </c>
      <c r="E65" s="175">
        <f>D65+12</f>
        <v>31</v>
      </c>
      <c r="F65" s="50"/>
      <c r="G65" s="235"/>
      <c r="H65" s="241"/>
    </row>
    <row r="66" spans="1:8" s="27" customFormat="1" ht="41.4" x14ac:dyDescent="0.25">
      <c r="A66" s="173"/>
      <c r="B66" s="174" t="s">
        <v>13</v>
      </c>
      <c r="C66" s="167" t="s">
        <v>714</v>
      </c>
      <c r="D66" s="162">
        <f>E65+1</f>
        <v>32</v>
      </c>
      <c r="E66" s="175">
        <f>D66+12</f>
        <v>44</v>
      </c>
      <c r="F66" s="50"/>
      <c r="G66" s="235"/>
      <c r="H66" s="241"/>
    </row>
    <row r="67" spans="1:8" s="27" customFormat="1" x14ac:dyDescent="0.25">
      <c r="A67" s="173"/>
      <c r="B67" s="174" t="s">
        <v>13</v>
      </c>
      <c r="C67" s="167" t="s">
        <v>715</v>
      </c>
      <c r="D67" s="162">
        <f>E66+2</f>
        <v>46</v>
      </c>
      <c r="E67" s="175">
        <f>D67+8</f>
        <v>54</v>
      </c>
      <c r="F67" s="50"/>
      <c r="G67" s="235"/>
      <c r="H67" s="241"/>
    </row>
    <row r="68" spans="1:8" s="27" customFormat="1" x14ac:dyDescent="0.25">
      <c r="A68" s="173"/>
      <c r="B68" s="174" t="s">
        <v>13</v>
      </c>
      <c r="C68" s="167" t="s">
        <v>716</v>
      </c>
      <c r="D68" s="162">
        <f>E67+1</f>
        <v>55</v>
      </c>
      <c r="E68" s="175">
        <f>D68+2</f>
        <v>57</v>
      </c>
      <c r="F68" s="50"/>
      <c r="G68" s="235"/>
      <c r="H68" s="241"/>
    </row>
    <row r="69" spans="1:8" s="27" customFormat="1" x14ac:dyDescent="0.25">
      <c r="A69" s="173"/>
      <c r="B69" s="174" t="s">
        <v>13</v>
      </c>
      <c r="C69" s="167" t="s">
        <v>717</v>
      </c>
      <c r="D69" s="162">
        <f>D67+1</f>
        <v>47</v>
      </c>
      <c r="E69" s="175">
        <f>D69+27</f>
        <v>74</v>
      </c>
      <c r="F69" s="50"/>
      <c r="G69" s="235"/>
      <c r="H69" s="241"/>
    </row>
    <row r="70" spans="1:8" s="27" customFormat="1" x14ac:dyDescent="0.25">
      <c r="A70" s="170"/>
      <c r="B70" s="171" t="s">
        <v>834</v>
      </c>
      <c r="C70" s="172" t="s">
        <v>727</v>
      </c>
      <c r="D70" s="172"/>
      <c r="E70" s="172"/>
      <c r="F70" s="50"/>
      <c r="G70" s="235"/>
      <c r="H70" s="241"/>
    </row>
    <row r="71" spans="1:8" s="27" customFormat="1" ht="27.6" x14ac:dyDescent="0.25">
      <c r="A71" s="173"/>
      <c r="B71" s="174" t="s">
        <v>13</v>
      </c>
      <c r="C71" s="167" t="s">
        <v>712</v>
      </c>
      <c r="D71" s="165">
        <v>14</v>
      </c>
      <c r="E71" s="175">
        <v>18</v>
      </c>
      <c r="F71" s="50"/>
      <c r="G71" s="235"/>
      <c r="H71" s="241"/>
    </row>
    <row r="72" spans="1:8" s="27" customFormat="1" ht="41.4" x14ac:dyDescent="0.25">
      <c r="A72" s="173"/>
      <c r="B72" s="174" t="s">
        <v>13</v>
      </c>
      <c r="C72" s="167" t="s">
        <v>713</v>
      </c>
      <c r="D72" s="162">
        <f>E71+1</f>
        <v>19</v>
      </c>
      <c r="E72" s="175">
        <f>D72+12</f>
        <v>31</v>
      </c>
      <c r="F72" s="50"/>
      <c r="G72" s="235"/>
      <c r="H72" s="241"/>
    </row>
    <row r="73" spans="1:8" s="27" customFormat="1" ht="41.4" x14ac:dyDescent="0.25">
      <c r="A73" s="173"/>
      <c r="B73" s="174" t="s">
        <v>13</v>
      </c>
      <c r="C73" s="167" t="s">
        <v>714</v>
      </c>
      <c r="D73" s="162">
        <f>E72+1</f>
        <v>32</v>
      </c>
      <c r="E73" s="175">
        <f>D73+12</f>
        <v>44</v>
      </c>
      <c r="F73" s="50"/>
      <c r="G73" s="235"/>
      <c r="H73" s="241"/>
    </row>
    <row r="74" spans="1:8" s="27" customFormat="1" x14ac:dyDescent="0.25">
      <c r="A74" s="173"/>
      <c r="B74" s="174" t="s">
        <v>13</v>
      </c>
      <c r="C74" s="167" t="s">
        <v>715</v>
      </c>
      <c r="D74" s="162">
        <f>E73+2</f>
        <v>46</v>
      </c>
      <c r="E74" s="175">
        <f>D74+8</f>
        <v>54</v>
      </c>
      <c r="F74" s="50"/>
      <c r="G74" s="235"/>
      <c r="H74" s="241"/>
    </row>
    <row r="75" spans="1:8" s="27" customFormat="1" x14ac:dyDescent="0.25">
      <c r="A75" s="173"/>
      <c r="B75" s="174" t="s">
        <v>13</v>
      </c>
      <c r="C75" s="167" t="s">
        <v>716</v>
      </c>
      <c r="D75" s="162">
        <f>E74+1</f>
        <v>55</v>
      </c>
      <c r="E75" s="175">
        <f>D75+2</f>
        <v>57</v>
      </c>
      <c r="F75" s="50"/>
      <c r="G75" s="235"/>
      <c r="H75" s="241"/>
    </row>
    <row r="76" spans="1:8" s="27" customFormat="1" x14ac:dyDescent="0.25">
      <c r="A76" s="173"/>
      <c r="B76" s="174" t="s">
        <v>13</v>
      </c>
      <c r="C76" s="167" t="s">
        <v>717</v>
      </c>
      <c r="D76" s="162">
        <f>D74+1</f>
        <v>47</v>
      </c>
      <c r="E76" s="175">
        <f>D76+27</f>
        <v>74</v>
      </c>
      <c r="F76" s="50"/>
      <c r="G76" s="235"/>
      <c r="H76" s="241"/>
    </row>
    <row r="77" spans="1:8" s="27" customFormat="1" x14ac:dyDescent="0.25">
      <c r="A77" s="170"/>
      <c r="B77" s="171" t="s">
        <v>835</v>
      </c>
      <c r="C77" s="172" t="s">
        <v>728</v>
      </c>
      <c r="D77" s="172"/>
      <c r="E77" s="172"/>
      <c r="F77" s="50"/>
      <c r="G77" s="235"/>
      <c r="H77" s="241"/>
    </row>
    <row r="78" spans="1:8" s="27" customFormat="1" ht="27.6" x14ac:dyDescent="0.25">
      <c r="A78" s="173"/>
      <c r="B78" s="174" t="s">
        <v>13</v>
      </c>
      <c r="C78" s="167" t="s">
        <v>712</v>
      </c>
      <c r="D78" s="165">
        <v>14</v>
      </c>
      <c r="E78" s="175">
        <v>18</v>
      </c>
      <c r="F78" s="50"/>
      <c r="G78" s="235"/>
      <c r="H78" s="241"/>
    </row>
    <row r="79" spans="1:8" s="27" customFormat="1" ht="41.4" x14ac:dyDescent="0.25">
      <c r="A79" s="173"/>
      <c r="B79" s="174" t="s">
        <v>13</v>
      </c>
      <c r="C79" s="167" t="s">
        <v>720</v>
      </c>
      <c r="D79" s="162">
        <f>E78+1</f>
        <v>19</v>
      </c>
      <c r="E79" s="175">
        <f>D79+12</f>
        <v>31</v>
      </c>
      <c r="F79" s="50"/>
      <c r="G79" s="235"/>
      <c r="H79" s="241"/>
    </row>
    <row r="80" spans="1:8" s="27" customFormat="1" ht="41.4" x14ac:dyDescent="0.25">
      <c r="A80" s="173"/>
      <c r="B80" s="174" t="s">
        <v>13</v>
      </c>
      <c r="C80" s="167" t="s">
        <v>714</v>
      </c>
      <c r="D80" s="162">
        <f>E79+1</f>
        <v>32</v>
      </c>
      <c r="E80" s="175">
        <f>D80+12</f>
        <v>44</v>
      </c>
      <c r="F80" s="50"/>
      <c r="G80" s="235"/>
      <c r="H80" s="241"/>
    </row>
    <row r="81" spans="1:8" s="27" customFormat="1" x14ac:dyDescent="0.25">
      <c r="A81" s="173"/>
      <c r="B81" s="174" t="s">
        <v>13</v>
      </c>
      <c r="C81" s="167" t="s">
        <v>715</v>
      </c>
      <c r="D81" s="162">
        <f>E80+3</f>
        <v>47</v>
      </c>
      <c r="E81" s="175">
        <f>D81+8</f>
        <v>55</v>
      </c>
      <c r="F81" s="50"/>
      <c r="G81" s="235"/>
      <c r="H81" s="241"/>
    </row>
    <row r="82" spans="1:8" s="27" customFormat="1" x14ac:dyDescent="0.25">
      <c r="A82" s="173"/>
      <c r="B82" s="174" t="s">
        <v>13</v>
      </c>
      <c r="C82" s="167" t="s">
        <v>716</v>
      </c>
      <c r="D82" s="162">
        <f>E81+1</f>
        <v>56</v>
      </c>
      <c r="E82" s="175">
        <f>D82+2</f>
        <v>58</v>
      </c>
      <c r="F82" s="50"/>
      <c r="G82" s="235"/>
      <c r="H82" s="241"/>
    </row>
    <row r="83" spans="1:8" s="27" customFormat="1" x14ac:dyDescent="0.25">
      <c r="A83" s="173"/>
      <c r="B83" s="174" t="s">
        <v>13</v>
      </c>
      <c r="C83" s="167" t="s">
        <v>717</v>
      </c>
      <c r="D83" s="162">
        <f>D81+1</f>
        <v>48</v>
      </c>
      <c r="E83" s="175">
        <f>D83+27</f>
        <v>75</v>
      </c>
      <c r="F83" s="50"/>
      <c r="G83" s="235"/>
      <c r="H83" s="241"/>
    </row>
    <row r="84" spans="1:8" s="27" customFormat="1" x14ac:dyDescent="0.25">
      <c r="A84" s="170"/>
      <c r="B84" s="171" t="s">
        <v>836</v>
      </c>
      <c r="C84" s="172" t="s">
        <v>729</v>
      </c>
      <c r="D84" s="172"/>
      <c r="E84" s="172"/>
      <c r="F84" s="50"/>
      <c r="G84" s="235"/>
      <c r="H84" s="241"/>
    </row>
    <row r="85" spans="1:8" s="27" customFormat="1" ht="27.6" x14ac:dyDescent="0.25">
      <c r="A85" s="173"/>
      <c r="B85" s="174" t="s">
        <v>13</v>
      </c>
      <c r="C85" s="167" t="s">
        <v>712</v>
      </c>
      <c r="D85" s="165">
        <f>D78+12</f>
        <v>26</v>
      </c>
      <c r="E85" s="175">
        <f>D85+5</f>
        <v>31</v>
      </c>
      <c r="F85" s="50"/>
      <c r="G85" s="235"/>
      <c r="H85" s="241"/>
    </row>
    <row r="86" spans="1:8" s="27" customFormat="1" ht="41.4" x14ac:dyDescent="0.25">
      <c r="A86" s="173"/>
      <c r="B86" s="174" t="s">
        <v>13</v>
      </c>
      <c r="C86" s="167" t="s">
        <v>713</v>
      </c>
      <c r="D86" s="162">
        <f>E85+1</f>
        <v>32</v>
      </c>
      <c r="E86" s="175">
        <f>D86+12</f>
        <v>44</v>
      </c>
      <c r="F86" s="50"/>
      <c r="G86" s="235"/>
      <c r="H86" s="241"/>
    </row>
    <row r="87" spans="1:8" s="27" customFormat="1" ht="41.4" x14ac:dyDescent="0.25">
      <c r="A87" s="173"/>
      <c r="B87" s="174" t="s">
        <v>13</v>
      </c>
      <c r="C87" s="167" t="s">
        <v>714</v>
      </c>
      <c r="D87" s="162">
        <f>E86+1</f>
        <v>45</v>
      </c>
      <c r="E87" s="175">
        <f>D87+12</f>
        <v>57</v>
      </c>
      <c r="F87" s="50"/>
      <c r="G87" s="235"/>
      <c r="H87" s="241"/>
    </row>
    <row r="88" spans="1:8" s="27" customFormat="1" x14ac:dyDescent="0.25">
      <c r="A88" s="173"/>
      <c r="B88" s="174" t="s">
        <v>13</v>
      </c>
      <c r="C88" s="167" t="s">
        <v>715</v>
      </c>
      <c r="D88" s="162">
        <f>E87+1</f>
        <v>58</v>
      </c>
      <c r="E88" s="175">
        <f>D88+8</f>
        <v>66</v>
      </c>
      <c r="F88" s="50"/>
      <c r="G88" s="235"/>
      <c r="H88" s="241"/>
    </row>
    <row r="89" spans="1:8" s="27" customFormat="1" x14ac:dyDescent="0.25">
      <c r="A89" s="173"/>
      <c r="B89" s="174" t="s">
        <v>13</v>
      </c>
      <c r="C89" s="167" t="s">
        <v>716</v>
      </c>
      <c r="D89" s="162">
        <f>E88+1</f>
        <v>67</v>
      </c>
      <c r="E89" s="175">
        <f>D89+2</f>
        <v>69</v>
      </c>
      <c r="F89" s="50"/>
      <c r="G89" s="235"/>
      <c r="H89" s="241"/>
    </row>
    <row r="90" spans="1:8" s="27" customFormat="1" x14ac:dyDescent="0.25">
      <c r="A90" s="173"/>
      <c r="B90" s="174" t="s">
        <v>13</v>
      </c>
      <c r="C90" s="167" t="s">
        <v>717</v>
      </c>
      <c r="D90" s="162">
        <f>D88+1</f>
        <v>59</v>
      </c>
      <c r="E90" s="175">
        <f>D90+27</f>
        <v>86</v>
      </c>
      <c r="F90" s="50"/>
      <c r="G90" s="235"/>
      <c r="H90" s="241"/>
    </row>
    <row r="91" spans="1:8" s="27" customFormat="1" x14ac:dyDescent="0.25">
      <c r="A91" s="170"/>
      <c r="B91" s="171" t="s">
        <v>718</v>
      </c>
      <c r="C91" s="172" t="s">
        <v>774</v>
      </c>
      <c r="D91" s="172"/>
      <c r="E91" s="172"/>
      <c r="F91" s="50"/>
      <c r="G91" s="235"/>
      <c r="H91" s="241"/>
    </row>
    <row r="92" spans="1:8" s="27" customFormat="1" x14ac:dyDescent="0.25">
      <c r="A92" s="170"/>
      <c r="B92" s="171" t="s">
        <v>837</v>
      </c>
      <c r="C92" s="172" t="s">
        <v>730</v>
      </c>
      <c r="D92" s="172"/>
      <c r="E92" s="172"/>
      <c r="F92" s="50"/>
      <c r="G92" s="235"/>
      <c r="H92" s="241"/>
    </row>
    <row r="93" spans="1:8" s="27" customFormat="1" ht="27.6" x14ac:dyDescent="0.25">
      <c r="A93" s="173"/>
      <c r="B93" s="174" t="s">
        <v>13</v>
      </c>
      <c r="C93" s="167" t="s">
        <v>712</v>
      </c>
      <c r="D93" s="165">
        <v>26</v>
      </c>
      <c r="E93" s="175">
        <f>D93+5</f>
        <v>31</v>
      </c>
      <c r="F93" s="50"/>
      <c r="G93" s="235"/>
      <c r="H93" s="241"/>
    </row>
    <row r="94" spans="1:8" s="27" customFormat="1" ht="41.4" x14ac:dyDescent="0.25">
      <c r="A94" s="173"/>
      <c r="B94" s="174" t="s">
        <v>13</v>
      </c>
      <c r="C94" s="167" t="s">
        <v>713</v>
      </c>
      <c r="D94" s="162">
        <f>E93+1</f>
        <v>32</v>
      </c>
      <c r="E94" s="175">
        <f>D94+12</f>
        <v>44</v>
      </c>
      <c r="F94" s="50"/>
      <c r="G94" s="235"/>
      <c r="H94" s="241"/>
    </row>
    <row r="95" spans="1:8" s="27" customFormat="1" ht="41.4" x14ac:dyDescent="0.25">
      <c r="A95" s="173"/>
      <c r="B95" s="174" t="s">
        <v>13</v>
      </c>
      <c r="C95" s="167" t="s">
        <v>714</v>
      </c>
      <c r="D95" s="162">
        <f>E94+1</f>
        <v>45</v>
      </c>
      <c r="E95" s="175">
        <f>D95+12</f>
        <v>57</v>
      </c>
      <c r="F95" s="50"/>
      <c r="G95" s="235"/>
      <c r="H95" s="241"/>
    </row>
    <row r="96" spans="1:8" s="27" customFormat="1" x14ac:dyDescent="0.25">
      <c r="A96" s="173"/>
      <c r="B96" s="174" t="s">
        <v>13</v>
      </c>
      <c r="C96" s="167" t="s">
        <v>715</v>
      </c>
      <c r="D96" s="162">
        <f>E95+1</f>
        <v>58</v>
      </c>
      <c r="E96" s="175">
        <f>D96+8</f>
        <v>66</v>
      </c>
      <c r="F96" s="50"/>
      <c r="G96" s="235"/>
      <c r="H96" s="241"/>
    </row>
    <row r="97" spans="1:8" s="27" customFormat="1" x14ac:dyDescent="0.25">
      <c r="A97" s="173"/>
      <c r="B97" s="174" t="s">
        <v>13</v>
      </c>
      <c r="C97" s="167" t="s">
        <v>716</v>
      </c>
      <c r="D97" s="162">
        <f>E96+1</f>
        <v>67</v>
      </c>
      <c r="E97" s="175">
        <f>D97+2</f>
        <v>69</v>
      </c>
      <c r="F97" s="50"/>
      <c r="G97" s="235"/>
      <c r="H97" s="241"/>
    </row>
    <row r="98" spans="1:8" s="27" customFormat="1" x14ac:dyDescent="0.25">
      <c r="A98" s="173"/>
      <c r="B98" s="174" t="s">
        <v>13</v>
      </c>
      <c r="C98" s="167" t="s">
        <v>717</v>
      </c>
      <c r="D98" s="162">
        <f>D96+1</f>
        <v>59</v>
      </c>
      <c r="E98" s="175">
        <f>D98+27</f>
        <v>86</v>
      </c>
      <c r="F98" s="50"/>
      <c r="G98" s="235"/>
      <c r="H98" s="241"/>
    </row>
    <row r="99" spans="1:8" s="27" customFormat="1" x14ac:dyDescent="0.25">
      <c r="A99" s="170"/>
      <c r="B99" s="171" t="s">
        <v>838</v>
      </c>
      <c r="C99" s="172" t="s">
        <v>731</v>
      </c>
      <c r="D99" s="172"/>
      <c r="E99" s="172"/>
      <c r="F99" s="50"/>
      <c r="G99" s="235"/>
      <c r="H99" s="241"/>
    </row>
    <row r="100" spans="1:8" s="27" customFormat="1" ht="27.6" x14ac:dyDescent="0.25">
      <c r="A100" s="173"/>
      <c r="B100" s="174" t="s">
        <v>13</v>
      </c>
      <c r="C100" s="167" t="s">
        <v>712</v>
      </c>
      <c r="D100" s="165">
        <v>26</v>
      </c>
      <c r="E100" s="175">
        <f>D100+5</f>
        <v>31</v>
      </c>
      <c r="F100" s="50"/>
      <c r="G100" s="235"/>
      <c r="H100" s="241"/>
    </row>
    <row r="101" spans="1:8" s="27" customFormat="1" ht="41.4" x14ac:dyDescent="0.25">
      <c r="A101" s="173"/>
      <c r="B101" s="174" t="s">
        <v>13</v>
      </c>
      <c r="C101" s="167" t="s">
        <v>713</v>
      </c>
      <c r="D101" s="162">
        <f>E100+1</f>
        <v>32</v>
      </c>
      <c r="E101" s="175">
        <f>D101+12</f>
        <v>44</v>
      </c>
      <c r="F101" s="50"/>
      <c r="G101" s="235"/>
      <c r="H101" s="241"/>
    </row>
    <row r="102" spans="1:8" s="27" customFormat="1" ht="41.4" x14ac:dyDescent="0.25">
      <c r="A102" s="173"/>
      <c r="B102" s="174" t="s">
        <v>13</v>
      </c>
      <c r="C102" s="167" t="s">
        <v>714</v>
      </c>
      <c r="D102" s="162">
        <f>E101+1+1</f>
        <v>46</v>
      </c>
      <c r="E102" s="175">
        <f>D102+12</f>
        <v>58</v>
      </c>
      <c r="F102" s="50"/>
      <c r="G102" s="235"/>
      <c r="H102" s="241"/>
    </row>
    <row r="103" spans="1:8" s="27" customFormat="1" x14ac:dyDescent="0.25">
      <c r="A103" s="173"/>
      <c r="B103" s="174" t="s">
        <v>13</v>
      </c>
      <c r="C103" s="167" t="s">
        <v>715</v>
      </c>
      <c r="D103" s="162">
        <f>E102+1</f>
        <v>59</v>
      </c>
      <c r="E103" s="175">
        <f>D103+8</f>
        <v>67</v>
      </c>
      <c r="F103" s="50"/>
      <c r="G103" s="235"/>
      <c r="H103" s="241"/>
    </row>
    <row r="104" spans="1:8" s="27" customFormat="1" x14ac:dyDescent="0.25">
      <c r="A104" s="173"/>
      <c r="B104" s="174" t="s">
        <v>13</v>
      </c>
      <c r="C104" s="167" t="s">
        <v>716</v>
      </c>
      <c r="D104" s="162">
        <f>E103+1</f>
        <v>68</v>
      </c>
      <c r="E104" s="175">
        <f>D104+2</f>
        <v>70</v>
      </c>
      <c r="F104" s="50"/>
      <c r="G104" s="235"/>
      <c r="H104" s="241"/>
    </row>
    <row r="105" spans="1:8" s="27" customFormat="1" x14ac:dyDescent="0.25">
      <c r="A105" s="173"/>
      <c r="B105" s="174" t="s">
        <v>13</v>
      </c>
      <c r="C105" s="167" t="s">
        <v>717</v>
      </c>
      <c r="D105" s="162">
        <f>D103+1</f>
        <v>60</v>
      </c>
      <c r="E105" s="175">
        <f>D105+27</f>
        <v>87</v>
      </c>
      <c r="F105" s="50"/>
      <c r="G105" s="235"/>
      <c r="H105" s="241"/>
    </row>
    <row r="106" spans="1:8" s="27" customFormat="1" x14ac:dyDescent="0.25">
      <c r="A106" s="170"/>
      <c r="B106" s="171" t="s">
        <v>839</v>
      </c>
      <c r="C106" s="172" t="s">
        <v>732</v>
      </c>
      <c r="D106" s="172"/>
      <c r="E106" s="172"/>
      <c r="F106" s="50"/>
      <c r="G106" s="235"/>
      <c r="H106" s="241"/>
    </row>
    <row r="107" spans="1:8" s="27" customFormat="1" ht="27.6" x14ac:dyDescent="0.25">
      <c r="A107" s="173"/>
      <c r="B107" s="174" t="s">
        <v>13</v>
      </c>
      <c r="C107" s="167" t="s">
        <v>712</v>
      </c>
      <c r="D107" s="165">
        <v>26</v>
      </c>
      <c r="E107" s="175">
        <f>D107+5</f>
        <v>31</v>
      </c>
      <c r="F107" s="50"/>
      <c r="G107" s="235"/>
      <c r="H107" s="241"/>
    </row>
    <row r="108" spans="1:8" s="27" customFormat="1" ht="41.4" x14ac:dyDescent="0.25">
      <c r="A108" s="173"/>
      <c r="B108" s="174" t="s">
        <v>13</v>
      </c>
      <c r="C108" s="167" t="s">
        <v>720</v>
      </c>
      <c r="D108" s="162">
        <f>E107+1</f>
        <v>32</v>
      </c>
      <c r="E108" s="175">
        <f>D108+12</f>
        <v>44</v>
      </c>
      <c r="F108" s="50"/>
      <c r="G108" s="235"/>
      <c r="H108" s="241"/>
    </row>
    <row r="109" spans="1:8" s="27" customFormat="1" ht="41.4" x14ac:dyDescent="0.25">
      <c r="A109" s="173"/>
      <c r="B109" s="174" t="s">
        <v>13</v>
      </c>
      <c r="C109" s="167" t="s">
        <v>714</v>
      </c>
      <c r="D109" s="162">
        <f>E108+1+1</f>
        <v>46</v>
      </c>
      <c r="E109" s="175">
        <f>D109+12</f>
        <v>58</v>
      </c>
      <c r="F109" s="50"/>
      <c r="G109" s="235"/>
      <c r="H109" s="241"/>
    </row>
    <row r="110" spans="1:8" s="27" customFormat="1" x14ac:dyDescent="0.25">
      <c r="A110" s="173"/>
      <c r="B110" s="174" t="s">
        <v>13</v>
      </c>
      <c r="C110" s="167" t="s">
        <v>715</v>
      </c>
      <c r="D110" s="162">
        <f>E109+1</f>
        <v>59</v>
      </c>
      <c r="E110" s="175">
        <f>D110+8</f>
        <v>67</v>
      </c>
      <c r="F110" s="50"/>
      <c r="G110" s="235"/>
      <c r="H110" s="241"/>
    </row>
    <row r="111" spans="1:8" s="27" customFormat="1" x14ac:dyDescent="0.25">
      <c r="A111" s="173"/>
      <c r="B111" s="174" t="s">
        <v>13</v>
      </c>
      <c r="C111" s="167" t="s">
        <v>716</v>
      </c>
      <c r="D111" s="162">
        <f>E110+1</f>
        <v>68</v>
      </c>
      <c r="E111" s="175">
        <f>D111+2</f>
        <v>70</v>
      </c>
      <c r="F111" s="50"/>
      <c r="G111" s="235"/>
      <c r="H111" s="241"/>
    </row>
    <row r="112" spans="1:8" s="27" customFormat="1" x14ac:dyDescent="0.25">
      <c r="A112" s="173"/>
      <c r="B112" s="174" t="s">
        <v>13</v>
      </c>
      <c r="C112" s="167" t="s">
        <v>717</v>
      </c>
      <c r="D112" s="162">
        <f>D110+1</f>
        <v>60</v>
      </c>
      <c r="E112" s="175">
        <f>D112+27</f>
        <v>87</v>
      </c>
      <c r="F112" s="50"/>
      <c r="G112" s="235"/>
      <c r="H112" s="241"/>
    </row>
    <row r="113" spans="1:8" s="27" customFormat="1" x14ac:dyDescent="0.25">
      <c r="A113" s="170"/>
      <c r="B113" s="171" t="s">
        <v>840</v>
      </c>
      <c r="C113" s="172" t="s">
        <v>733</v>
      </c>
      <c r="D113" s="172"/>
      <c r="E113" s="172"/>
      <c r="F113" s="50"/>
      <c r="G113" s="235"/>
      <c r="H113" s="241"/>
    </row>
    <row r="114" spans="1:8" s="27" customFormat="1" ht="27.6" x14ac:dyDescent="0.25">
      <c r="A114" s="173"/>
      <c r="B114" s="174" t="s">
        <v>13</v>
      </c>
      <c r="C114" s="167" t="s">
        <v>712</v>
      </c>
      <c r="D114" s="165">
        <v>26</v>
      </c>
      <c r="E114" s="175">
        <f>D114+5</f>
        <v>31</v>
      </c>
      <c r="F114" s="50"/>
      <c r="G114" s="235"/>
      <c r="H114" s="241"/>
    </row>
    <row r="115" spans="1:8" s="27" customFormat="1" ht="41.4" x14ac:dyDescent="0.25">
      <c r="A115" s="173"/>
      <c r="B115" s="174" t="s">
        <v>13</v>
      </c>
      <c r="C115" s="167" t="s">
        <v>720</v>
      </c>
      <c r="D115" s="162">
        <f>E114+1</f>
        <v>32</v>
      </c>
      <c r="E115" s="175">
        <f>D115+12</f>
        <v>44</v>
      </c>
      <c r="F115" s="50"/>
      <c r="G115" s="235"/>
      <c r="H115" s="241"/>
    </row>
    <row r="116" spans="1:8" s="27" customFormat="1" ht="41.4" x14ac:dyDescent="0.25">
      <c r="A116" s="173"/>
      <c r="B116" s="174" t="s">
        <v>13</v>
      </c>
      <c r="C116" s="167" t="s">
        <v>714</v>
      </c>
      <c r="D116" s="162">
        <f>E115+1+1+1</f>
        <v>47</v>
      </c>
      <c r="E116" s="175">
        <f>D116+12</f>
        <v>59</v>
      </c>
      <c r="F116" s="50"/>
      <c r="G116" s="235"/>
      <c r="H116" s="241"/>
    </row>
    <row r="117" spans="1:8" s="27" customFormat="1" x14ac:dyDescent="0.25">
      <c r="A117" s="173"/>
      <c r="B117" s="174" t="s">
        <v>13</v>
      </c>
      <c r="C117" s="167" t="s">
        <v>715</v>
      </c>
      <c r="D117" s="162">
        <f>E116+1</f>
        <v>60</v>
      </c>
      <c r="E117" s="175">
        <f>D117+8</f>
        <v>68</v>
      </c>
      <c r="F117" s="50"/>
      <c r="G117" s="235"/>
      <c r="H117" s="241"/>
    </row>
    <row r="118" spans="1:8" s="27" customFormat="1" x14ac:dyDescent="0.25">
      <c r="A118" s="173"/>
      <c r="B118" s="174" t="s">
        <v>13</v>
      </c>
      <c r="C118" s="167" t="s">
        <v>716</v>
      </c>
      <c r="D118" s="162">
        <f>E117+1</f>
        <v>69</v>
      </c>
      <c r="E118" s="175">
        <f>D118+2</f>
        <v>71</v>
      </c>
      <c r="F118" s="50"/>
      <c r="G118" s="235"/>
      <c r="H118" s="241"/>
    </row>
    <row r="119" spans="1:8" s="27" customFormat="1" x14ac:dyDescent="0.25">
      <c r="A119" s="173"/>
      <c r="B119" s="174" t="s">
        <v>13</v>
      </c>
      <c r="C119" s="167" t="s">
        <v>717</v>
      </c>
      <c r="D119" s="162">
        <f>D117+1</f>
        <v>61</v>
      </c>
      <c r="E119" s="175">
        <f>D119+27</f>
        <v>88</v>
      </c>
      <c r="F119" s="50"/>
      <c r="G119" s="235"/>
      <c r="H119" s="241"/>
    </row>
    <row r="120" spans="1:8" s="27" customFormat="1" x14ac:dyDescent="0.25">
      <c r="A120" s="170"/>
      <c r="B120" s="171" t="s">
        <v>841</v>
      </c>
      <c r="C120" s="172" t="s">
        <v>734</v>
      </c>
      <c r="D120" s="172"/>
      <c r="E120" s="172"/>
      <c r="F120" s="50"/>
      <c r="G120" s="235"/>
      <c r="H120" s="241"/>
    </row>
    <row r="121" spans="1:8" s="27" customFormat="1" ht="27.6" x14ac:dyDescent="0.25">
      <c r="A121" s="173"/>
      <c r="B121" s="174" t="s">
        <v>13</v>
      </c>
      <c r="C121" s="167" t="s">
        <v>712</v>
      </c>
      <c r="D121" s="165">
        <v>39</v>
      </c>
      <c r="E121" s="175">
        <f>D121+5</f>
        <v>44</v>
      </c>
      <c r="F121" s="50"/>
      <c r="G121" s="235"/>
      <c r="H121" s="241"/>
    </row>
    <row r="122" spans="1:8" s="27" customFormat="1" ht="41.4" x14ac:dyDescent="0.25">
      <c r="A122" s="173"/>
      <c r="B122" s="174" t="s">
        <v>13</v>
      </c>
      <c r="C122" s="167" t="s">
        <v>713</v>
      </c>
      <c r="D122" s="162">
        <f>E121+1</f>
        <v>45</v>
      </c>
      <c r="E122" s="175">
        <f>D122+12</f>
        <v>57</v>
      </c>
      <c r="F122" s="50"/>
      <c r="G122" s="235"/>
      <c r="H122" s="241"/>
    </row>
    <row r="123" spans="1:8" s="27" customFormat="1" ht="41.4" x14ac:dyDescent="0.25">
      <c r="A123" s="173"/>
      <c r="B123" s="174" t="s">
        <v>13</v>
      </c>
      <c r="C123" s="167" t="s">
        <v>714</v>
      </c>
      <c r="D123" s="162">
        <f>E122+1</f>
        <v>58</v>
      </c>
      <c r="E123" s="175">
        <f>D123+12</f>
        <v>70</v>
      </c>
      <c r="F123" s="50"/>
      <c r="G123" s="235"/>
      <c r="H123" s="241"/>
    </row>
    <row r="124" spans="1:8" s="27" customFormat="1" x14ac:dyDescent="0.25">
      <c r="A124" s="173"/>
      <c r="B124" s="174" t="s">
        <v>13</v>
      </c>
      <c r="C124" s="167" t="s">
        <v>715</v>
      </c>
      <c r="D124" s="162">
        <f>E123+1</f>
        <v>71</v>
      </c>
      <c r="E124" s="175">
        <f>D124+8</f>
        <v>79</v>
      </c>
      <c r="F124" s="50"/>
      <c r="G124" s="235"/>
      <c r="H124" s="241"/>
    </row>
    <row r="125" spans="1:8" s="27" customFormat="1" x14ac:dyDescent="0.25">
      <c r="A125" s="173"/>
      <c r="B125" s="174" t="s">
        <v>13</v>
      </c>
      <c r="C125" s="167" t="s">
        <v>716</v>
      </c>
      <c r="D125" s="162">
        <f>E124+1</f>
        <v>80</v>
      </c>
      <c r="E125" s="175">
        <f>D125+2</f>
        <v>82</v>
      </c>
      <c r="F125" s="50"/>
      <c r="G125" s="235"/>
      <c r="H125" s="241"/>
    </row>
    <row r="126" spans="1:8" s="27" customFormat="1" x14ac:dyDescent="0.25">
      <c r="A126" s="173"/>
      <c r="B126" s="174" t="s">
        <v>13</v>
      </c>
      <c r="C126" s="167" t="s">
        <v>717</v>
      </c>
      <c r="D126" s="162">
        <f>D124+1</f>
        <v>72</v>
      </c>
      <c r="E126" s="175">
        <f>D126+27</f>
        <v>99</v>
      </c>
      <c r="F126" s="50"/>
      <c r="G126" s="235"/>
      <c r="H126" s="241"/>
    </row>
    <row r="127" spans="1:8" s="27" customFormat="1" x14ac:dyDescent="0.25">
      <c r="A127" s="170"/>
      <c r="B127" s="171" t="s">
        <v>842</v>
      </c>
      <c r="C127" s="172" t="s">
        <v>735</v>
      </c>
      <c r="D127" s="172"/>
      <c r="E127" s="172"/>
      <c r="F127" s="50"/>
      <c r="G127" s="235"/>
      <c r="H127" s="241"/>
    </row>
    <row r="128" spans="1:8" s="27" customFormat="1" ht="27.6" x14ac:dyDescent="0.25">
      <c r="A128" s="173"/>
      <c r="B128" s="174" t="s">
        <v>13</v>
      </c>
      <c r="C128" s="167" t="s">
        <v>712</v>
      </c>
      <c r="D128" s="165">
        <v>39</v>
      </c>
      <c r="E128" s="175">
        <f>D128+5</f>
        <v>44</v>
      </c>
      <c r="F128" s="50"/>
      <c r="G128" s="235"/>
      <c r="H128" s="241"/>
    </row>
    <row r="129" spans="1:8" s="27" customFormat="1" ht="41.4" x14ac:dyDescent="0.25">
      <c r="A129" s="173"/>
      <c r="B129" s="174" t="s">
        <v>13</v>
      </c>
      <c r="C129" s="167" t="s">
        <v>713</v>
      </c>
      <c r="D129" s="162">
        <f>E128+1</f>
        <v>45</v>
      </c>
      <c r="E129" s="175">
        <f>D129+12</f>
        <v>57</v>
      </c>
      <c r="F129" s="50"/>
      <c r="G129" s="235"/>
      <c r="H129" s="241"/>
    </row>
    <row r="130" spans="1:8" s="27" customFormat="1" ht="41.4" x14ac:dyDescent="0.25">
      <c r="A130" s="173"/>
      <c r="B130" s="174" t="s">
        <v>13</v>
      </c>
      <c r="C130" s="167" t="s">
        <v>714</v>
      </c>
      <c r="D130" s="162">
        <f>E129+1</f>
        <v>58</v>
      </c>
      <c r="E130" s="175">
        <f>D130+12</f>
        <v>70</v>
      </c>
      <c r="F130" s="50"/>
      <c r="G130" s="235"/>
      <c r="H130" s="241"/>
    </row>
    <row r="131" spans="1:8" s="27" customFormat="1" x14ac:dyDescent="0.25">
      <c r="A131" s="173"/>
      <c r="B131" s="174" t="s">
        <v>13</v>
      </c>
      <c r="C131" s="167" t="s">
        <v>715</v>
      </c>
      <c r="D131" s="162">
        <f>E130+1</f>
        <v>71</v>
      </c>
      <c r="E131" s="175">
        <f>D131+8</f>
        <v>79</v>
      </c>
      <c r="F131" s="50"/>
      <c r="G131" s="235"/>
      <c r="H131" s="241"/>
    </row>
    <row r="132" spans="1:8" s="27" customFormat="1" x14ac:dyDescent="0.25">
      <c r="A132" s="173"/>
      <c r="B132" s="174" t="s">
        <v>13</v>
      </c>
      <c r="C132" s="167" t="s">
        <v>716</v>
      </c>
      <c r="D132" s="162">
        <f>E131+1</f>
        <v>80</v>
      </c>
      <c r="E132" s="175">
        <f>D132+2</f>
        <v>82</v>
      </c>
      <c r="F132" s="50"/>
      <c r="G132" s="235"/>
      <c r="H132" s="241"/>
    </row>
    <row r="133" spans="1:8" s="27" customFormat="1" x14ac:dyDescent="0.25">
      <c r="A133" s="173"/>
      <c r="B133" s="174" t="s">
        <v>13</v>
      </c>
      <c r="C133" s="167" t="s">
        <v>717</v>
      </c>
      <c r="D133" s="162">
        <f>D131+1</f>
        <v>72</v>
      </c>
      <c r="E133" s="175">
        <f>D133+27</f>
        <v>99</v>
      </c>
      <c r="F133" s="50"/>
      <c r="G133" s="235"/>
      <c r="H133" s="241"/>
    </row>
    <row r="134" spans="1:8" s="27" customFormat="1" x14ac:dyDescent="0.25">
      <c r="A134" s="170"/>
      <c r="B134" s="171" t="s">
        <v>843</v>
      </c>
      <c r="C134" s="172" t="s">
        <v>736</v>
      </c>
      <c r="D134" s="172"/>
      <c r="E134" s="172"/>
      <c r="F134" s="50"/>
      <c r="G134" s="235"/>
      <c r="H134" s="241"/>
    </row>
    <row r="135" spans="1:8" s="27" customFormat="1" ht="27.6" x14ac:dyDescent="0.25">
      <c r="A135" s="173"/>
      <c r="B135" s="174" t="s">
        <v>13</v>
      </c>
      <c r="C135" s="167" t="s">
        <v>712</v>
      </c>
      <c r="D135" s="165">
        <v>39</v>
      </c>
      <c r="E135" s="175">
        <f>D135+5</f>
        <v>44</v>
      </c>
      <c r="F135" s="50"/>
      <c r="G135" s="235"/>
      <c r="H135" s="241"/>
    </row>
    <row r="136" spans="1:8" s="27" customFormat="1" ht="41.4" x14ac:dyDescent="0.25">
      <c r="A136" s="173"/>
      <c r="B136" s="174" t="s">
        <v>13</v>
      </c>
      <c r="C136" s="167" t="s">
        <v>713</v>
      </c>
      <c r="D136" s="162">
        <f>E135+1</f>
        <v>45</v>
      </c>
      <c r="E136" s="175">
        <f>D136+12</f>
        <v>57</v>
      </c>
      <c r="F136" s="50"/>
      <c r="G136" s="235"/>
      <c r="H136" s="241"/>
    </row>
    <row r="137" spans="1:8" s="27" customFormat="1" ht="41.4" x14ac:dyDescent="0.25">
      <c r="A137" s="173"/>
      <c r="B137" s="174" t="s">
        <v>13</v>
      </c>
      <c r="C137" s="167" t="s">
        <v>714</v>
      </c>
      <c r="D137" s="162">
        <f>E136+1+1</f>
        <v>59</v>
      </c>
      <c r="E137" s="175">
        <f>D137+12</f>
        <v>71</v>
      </c>
      <c r="F137" s="50"/>
      <c r="G137" s="235"/>
      <c r="H137" s="241"/>
    </row>
    <row r="138" spans="1:8" s="27" customFormat="1" x14ac:dyDescent="0.25">
      <c r="A138" s="173"/>
      <c r="B138" s="174" t="s">
        <v>13</v>
      </c>
      <c r="C138" s="167" t="s">
        <v>715</v>
      </c>
      <c r="D138" s="162">
        <f>E137+1</f>
        <v>72</v>
      </c>
      <c r="E138" s="175">
        <f>D138+8</f>
        <v>80</v>
      </c>
      <c r="F138" s="50"/>
      <c r="G138" s="235"/>
      <c r="H138" s="241"/>
    </row>
    <row r="139" spans="1:8" s="27" customFormat="1" x14ac:dyDescent="0.25">
      <c r="A139" s="173"/>
      <c r="B139" s="174" t="s">
        <v>13</v>
      </c>
      <c r="C139" s="167" t="s">
        <v>716</v>
      </c>
      <c r="D139" s="162">
        <f>E138+1</f>
        <v>81</v>
      </c>
      <c r="E139" s="175">
        <f>D139+2</f>
        <v>83</v>
      </c>
      <c r="F139" s="50"/>
      <c r="G139" s="235"/>
      <c r="H139" s="241"/>
    </row>
    <row r="140" spans="1:8" s="27" customFormat="1" x14ac:dyDescent="0.25">
      <c r="A140" s="173"/>
      <c r="B140" s="174" t="s">
        <v>13</v>
      </c>
      <c r="C140" s="167" t="s">
        <v>717</v>
      </c>
      <c r="D140" s="162">
        <f>D138+1</f>
        <v>73</v>
      </c>
      <c r="E140" s="175">
        <f>D140+27</f>
        <v>100</v>
      </c>
      <c r="F140" s="50"/>
      <c r="G140" s="235"/>
      <c r="H140" s="241"/>
    </row>
    <row r="141" spans="1:8" s="27" customFormat="1" x14ac:dyDescent="0.25">
      <c r="A141" s="170"/>
      <c r="B141" s="171" t="s">
        <v>844</v>
      </c>
      <c r="C141" s="172" t="s">
        <v>737</v>
      </c>
      <c r="D141" s="172"/>
      <c r="E141" s="172"/>
      <c r="F141" s="50"/>
      <c r="G141" s="235"/>
      <c r="H141" s="241"/>
    </row>
    <row r="142" spans="1:8" s="27" customFormat="1" ht="27.6" x14ac:dyDescent="0.25">
      <c r="A142" s="173"/>
      <c r="B142" s="174" t="s">
        <v>13</v>
      </c>
      <c r="C142" s="167" t="s">
        <v>712</v>
      </c>
      <c r="D142" s="165">
        <v>39</v>
      </c>
      <c r="E142" s="175">
        <f>D142+5</f>
        <v>44</v>
      </c>
      <c r="F142" s="50"/>
      <c r="G142" s="235"/>
      <c r="H142" s="241"/>
    </row>
    <row r="143" spans="1:8" s="27" customFormat="1" ht="41.4" x14ac:dyDescent="0.25">
      <c r="A143" s="173"/>
      <c r="B143" s="174" t="s">
        <v>13</v>
      </c>
      <c r="C143" s="167" t="s">
        <v>713</v>
      </c>
      <c r="D143" s="162">
        <f>E142+1</f>
        <v>45</v>
      </c>
      <c r="E143" s="175">
        <f>D143+12</f>
        <v>57</v>
      </c>
      <c r="F143" s="50"/>
      <c r="G143" s="235"/>
      <c r="H143" s="241"/>
    </row>
    <row r="144" spans="1:8" s="27" customFormat="1" ht="41.4" x14ac:dyDescent="0.25">
      <c r="A144" s="173"/>
      <c r="B144" s="174" t="s">
        <v>13</v>
      </c>
      <c r="C144" s="167" t="s">
        <v>714</v>
      </c>
      <c r="D144" s="162">
        <f>E143+1+1</f>
        <v>59</v>
      </c>
      <c r="E144" s="175">
        <f>D144+12</f>
        <v>71</v>
      </c>
      <c r="F144" s="50"/>
      <c r="G144" s="235"/>
      <c r="H144" s="241"/>
    </row>
    <row r="145" spans="1:8" s="27" customFormat="1" x14ac:dyDescent="0.25">
      <c r="A145" s="173"/>
      <c r="B145" s="174" t="s">
        <v>13</v>
      </c>
      <c r="C145" s="167" t="s">
        <v>715</v>
      </c>
      <c r="D145" s="162">
        <f>E144+1</f>
        <v>72</v>
      </c>
      <c r="E145" s="175">
        <f>D145+8</f>
        <v>80</v>
      </c>
      <c r="F145" s="50"/>
      <c r="G145" s="235"/>
      <c r="H145" s="241"/>
    </row>
    <row r="146" spans="1:8" s="27" customFormat="1" x14ac:dyDescent="0.25">
      <c r="A146" s="173"/>
      <c r="B146" s="174" t="s">
        <v>13</v>
      </c>
      <c r="C146" s="167" t="s">
        <v>716</v>
      </c>
      <c r="D146" s="162">
        <f>E145+1</f>
        <v>81</v>
      </c>
      <c r="E146" s="175">
        <f>D146+2</f>
        <v>83</v>
      </c>
      <c r="F146" s="50"/>
      <c r="G146" s="235"/>
      <c r="H146" s="241"/>
    </row>
    <row r="147" spans="1:8" s="27" customFormat="1" x14ac:dyDescent="0.25">
      <c r="A147" s="173"/>
      <c r="B147" s="174" t="s">
        <v>13</v>
      </c>
      <c r="C147" s="167" t="s">
        <v>717</v>
      </c>
      <c r="D147" s="162">
        <f>D145+1</f>
        <v>73</v>
      </c>
      <c r="E147" s="175">
        <f>D147+27</f>
        <v>100</v>
      </c>
      <c r="F147" s="50"/>
      <c r="G147" s="235"/>
      <c r="H147" s="241"/>
    </row>
    <row r="148" spans="1:8" s="27" customFormat="1" x14ac:dyDescent="0.25">
      <c r="A148" s="170"/>
      <c r="B148" s="171" t="s">
        <v>1107</v>
      </c>
      <c r="C148" s="172" t="s">
        <v>1108</v>
      </c>
      <c r="D148" s="172"/>
      <c r="E148" s="172"/>
      <c r="F148" s="50"/>
      <c r="G148" s="235"/>
      <c r="H148" s="241"/>
    </row>
    <row r="149" spans="1:8" s="27" customFormat="1" ht="27.6" x14ac:dyDescent="0.25">
      <c r="A149" s="173"/>
      <c r="B149" s="174" t="s">
        <v>13</v>
      </c>
      <c r="C149" s="167" t="s">
        <v>712</v>
      </c>
      <c r="D149" s="165">
        <v>39</v>
      </c>
      <c r="E149" s="175">
        <f>D149+5</f>
        <v>44</v>
      </c>
      <c r="F149" s="50"/>
      <c r="G149" s="235"/>
      <c r="H149" s="241"/>
    </row>
    <row r="150" spans="1:8" s="27" customFormat="1" ht="41.4" x14ac:dyDescent="0.25">
      <c r="A150" s="173"/>
      <c r="B150" s="174" t="s">
        <v>13</v>
      </c>
      <c r="C150" s="167" t="s">
        <v>713</v>
      </c>
      <c r="D150" s="162">
        <f>E149+1</f>
        <v>45</v>
      </c>
      <c r="E150" s="175">
        <f>D150+12</f>
        <v>57</v>
      </c>
      <c r="F150" s="179"/>
      <c r="G150" s="235"/>
      <c r="H150" s="241"/>
    </row>
    <row r="151" spans="1:8" s="27" customFormat="1" ht="41.4" x14ac:dyDescent="0.25">
      <c r="A151" s="173"/>
      <c r="B151" s="174" t="s">
        <v>13</v>
      </c>
      <c r="C151" s="167" t="s">
        <v>714</v>
      </c>
      <c r="D151" s="162">
        <f>E150+1+1+1</f>
        <v>60</v>
      </c>
      <c r="E151" s="175">
        <f>D151+12</f>
        <v>72</v>
      </c>
      <c r="F151" s="179"/>
      <c r="G151" s="235"/>
      <c r="H151" s="241"/>
    </row>
    <row r="152" spans="1:8" s="27" customFormat="1" x14ac:dyDescent="0.25">
      <c r="A152" s="173"/>
      <c r="B152" s="174" t="s">
        <v>13</v>
      </c>
      <c r="C152" s="167" t="s">
        <v>715</v>
      </c>
      <c r="D152" s="162">
        <f>E151+1</f>
        <v>73</v>
      </c>
      <c r="E152" s="175">
        <f>D152+8</f>
        <v>81</v>
      </c>
      <c r="F152" s="179"/>
      <c r="G152" s="235"/>
      <c r="H152" s="241"/>
    </row>
    <row r="153" spans="1:8" s="27" customFormat="1" x14ac:dyDescent="0.25">
      <c r="A153" s="173"/>
      <c r="B153" s="174" t="s">
        <v>13</v>
      </c>
      <c r="C153" s="167" t="s">
        <v>716</v>
      </c>
      <c r="D153" s="162">
        <f>E152+1</f>
        <v>82</v>
      </c>
      <c r="E153" s="175">
        <f>D153+2</f>
        <v>84</v>
      </c>
      <c r="F153" s="179"/>
      <c r="G153" s="235"/>
      <c r="H153" s="241"/>
    </row>
    <row r="154" spans="1:8" s="27" customFormat="1" x14ac:dyDescent="0.25">
      <c r="A154" s="173"/>
      <c r="B154" s="174" t="s">
        <v>13</v>
      </c>
      <c r="C154" s="167" t="s">
        <v>717</v>
      </c>
      <c r="D154" s="162">
        <f>D152+1</f>
        <v>74</v>
      </c>
      <c r="E154" s="175">
        <f>D154+27</f>
        <v>101</v>
      </c>
      <c r="F154" s="179"/>
      <c r="G154" s="235"/>
      <c r="H154" s="241"/>
    </row>
    <row r="155" spans="1:8" s="27" customFormat="1" x14ac:dyDescent="0.25">
      <c r="A155" s="170"/>
      <c r="B155" s="171" t="s">
        <v>1111</v>
      </c>
      <c r="C155" s="172" t="s">
        <v>1109</v>
      </c>
      <c r="D155" s="172"/>
      <c r="E155" s="172"/>
      <c r="F155" s="179"/>
      <c r="G155" s="235"/>
      <c r="H155" s="241"/>
    </row>
    <row r="156" spans="1:8" s="27" customFormat="1" ht="27.6" x14ac:dyDescent="0.25">
      <c r="A156" s="173"/>
      <c r="B156" s="174" t="s">
        <v>13</v>
      </c>
      <c r="C156" s="167" t="s">
        <v>712</v>
      </c>
      <c r="D156" s="165">
        <v>52</v>
      </c>
      <c r="E156" s="175">
        <f>D156+5</f>
        <v>57</v>
      </c>
      <c r="F156" s="179"/>
      <c r="G156" s="235"/>
      <c r="H156" s="241"/>
    </row>
    <row r="157" spans="1:8" s="27" customFormat="1" ht="41.4" x14ac:dyDescent="0.25">
      <c r="A157" s="173"/>
      <c r="B157" s="174" t="s">
        <v>13</v>
      </c>
      <c r="C157" s="167" t="s">
        <v>713</v>
      </c>
      <c r="D157" s="162">
        <f>E156+1</f>
        <v>58</v>
      </c>
      <c r="E157" s="175">
        <f>D157+12</f>
        <v>70</v>
      </c>
      <c r="F157" s="179"/>
      <c r="G157" s="235"/>
      <c r="H157" s="241"/>
    </row>
    <row r="158" spans="1:8" s="27" customFormat="1" ht="41.4" x14ac:dyDescent="0.25">
      <c r="A158" s="173"/>
      <c r="B158" s="174" t="s">
        <v>13</v>
      </c>
      <c r="C158" s="167" t="s">
        <v>714</v>
      </c>
      <c r="D158" s="162">
        <f>E157+1</f>
        <v>71</v>
      </c>
      <c r="E158" s="175">
        <f>D158+12</f>
        <v>83</v>
      </c>
      <c r="F158" s="179"/>
      <c r="G158" s="235"/>
      <c r="H158" s="241"/>
    </row>
    <row r="159" spans="1:8" s="27" customFormat="1" x14ac:dyDescent="0.25">
      <c r="A159" s="173"/>
      <c r="B159" s="174" t="s">
        <v>13</v>
      </c>
      <c r="C159" s="167" t="s">
        <v>715</v>
      </c>
      <c r="D159" s="162">
        <f>E158+1</f>
        <v>84</v>
      </c>
      <c r="E159" s="175">
        <f>D159+8</f>
        <v>92</v>
      </c>
      <c r="F159" s="179"/>
      <c r="G159" s="235"/>
      <c r="H159" s="241"/>
    </row>
    <row r="160" spans="1:8" s="27" customFormat="1" x14ac:dyDescent="0.25">
      <c r="A160" s="173"/>
      <c r="B160" s="174" t="s">
        <v>13</v>
      </c>
      <c r="C160" s="167" t="s">
        <v>716</v>
      </c>
      <c r="D160" s="162">
        <f>E159+1</f>
        <v>93</v>
      </c>
      <c r="E160" s="175">
        <f>D160+2</f>
        <v>95</v>
      </c>
      <c r="F160" s="179"/>
      <c r="G160" s="235"/>
      <c r="H160" s="241"/>
    </row>
    <row r="161" spans="1:8" s="27" customFormat="1" x14ac:dyDescent="0.25">
      <c r="A161" s="173"/>
      <c r="B161" s="174" t="s">
        <v>13</v>
      </c>
      <c r="C161" s="167" t="s">
        <v>717</v>
      </c>
      <c r="D161" s="162">
        <f>D159+1</f>
        <v>85</v>
      </c>
      <c r="E161" s="175">
        <f>D161+27</f>
        <v>112</v>
      </c>
      <c r="F161" s="50"/>
      <c r="G161" s="235"/>
      <c r="H161" s="241"/>
    </row>
    <row r="162" spans="1:8" s="27" customFormat="1" x14ac:dyDescent="0.25">
      <c r="A162" s="170"/>
      <c r="B162" s="171" t="s">
        <v>1112</v>
      </c>
      <c r="C162" s="172" t="s">
        <v>1110</v>
      </c>
      <c r="D162" s="172"/>
      <c r="E162" s="172"/>
      <c r="F162" s="179"/>
      <c r="G162" s="235"/>
      <c r="H162" s="241"/>
    </row>
    <row r="163" spans="1:8" s="27" customFormat="1" ht="27.6" x14ac:dyDescent="0.25">
      <c r="A163" s="173"/>
      <c r="B163" s="174" t="s">
        <v>13</v>
      </c>
      <c r="C163" s="167" t="s">
        <v>712</v>
      </c>
      <c r="D163" s="165">
        <v>52</v>
      </c>
      <c r="E163" s="175">
        <f>D163+5</f>
        <v>57</v>
      </c>
      <c r="F163" s="179"/>
      <c r="G163" s="235"/>
      <c r="H163" s="241"/>
    </row>
    <row r="164" spans="1:8" s="27" customFormat="1" ht="41.4" x14ac:dyDescent="0.25">
      <c r="A164" s="173"/>
      <c r="B164" s="174" t="s">
        <v>13</v>
      </c>
      <c r="C164" s="167" t="s">
        <v>713</v>
      </c>
      <c r="D164" s="162">
        <f>E163+1</f>
        <v>58</v>
      </c>
      <c r="E164" s="175">
        <f>D164+12</f>
        <v>70</v>
      </c>
      <c r="F164" s="179"/>
      <c r="G164" s="235"/>
      <c r="H164" s="241"/>
    </row>
    <row r="165" spans="1:8" s="27" customFormat="1" ht="41.4" x14ac:dyDescent="0.25">
      <c r="A165" s="173"/>
      <c r="B165" s="174" t="s">
        <v>13</v>
      </c>
      <c r="C165" s="167" t="s">
        <v>714</v>
      </c>
      <c r="D165" s="162">
        <v>72</v>
      </c>
      <c r="E165" s="175">
        <f>D165+12</f>
        <v>84</v>
      </c>
      <c r="F165" s="179"/>
      <c r="G165" s="235"/>
      <c r="H165" s="241"/>
    </row>
    <row r="166" spans="1:8" s="27" customFormat="1" x14ac:dyDescent="0.25">
      <c r="A166" s="173"/>
      <c r="B166" s="174" t="s">
        <v>13</v>
      </c>
      <c r="C166" s="167" t="s">
        <v>715</v>
      </c>
      <c r="D166" s="162">
        <f>E165+1</f>
        <v>85</v>
      </c>
      <c r="E166" s="175">
        <f>D166+8</f>
        <v>93</v>
      </c>
      <c r="F166" s="179"/>
      <c r="G166" s="235"/>
      <c r="H166" s="241"/>
    </row>
    <row r="167" spans="1:8" s="27" customFormat="1" x14ac:dyDescent="0.25">
      <c r="A167" s="173"/>
      <c r="B167" s="174" t="s">
        <v>13</v>
      </c>
      <c r="C167" s="167" t="s">
        <v>716</v>
      </c>
      <c r="D167" s="162">
        <f>E166+1</f>
        <v>94</v>
      </c>
      <c r="E167" s="175">
        <f>D167+2</f>
        <v>96</v>
      </c>
      <c r="F167" s="179"/>
      <c r="G167" s="235"/>
      <c r="H167" s="241"/>
    </row>
    <row r="168" spans="1:8" s="27" customFormat="1" x14ac:dyDescent="0.25">
      <c r="A168" s="173"/>
      <c r="B168" s="174" t="s">
        <v>13</v>
      </c>
      <c r="C168" s="167" t="s">
        <v>717</v>
      </c>
      <c r="D168" s="162">
        <f>D166+1</f>
        <v>86</v>
      </c>
      <c r="E168" s="175">
        <f>D168+27</f>
        <v>113</v>
      </c>
      <c r="F168" s="50"/>
      <c r="G168" s="235"/>
      <c r="H168" s="241"/>
    </row>
    <row r="169" spans="1:8" s="27" customFormat="1" ht="27.6" x14ac:dyDescent="0.25">
      <c r="A169" s="170"/>
      <c r="B169" s="171" t="s">
        <v>703</v>
      </c>
      <c r="C169" s="172" t="s">
        <v>893</v>
      </c>
      <c r="D169" s="172"/>
      <c r="E169" s="172"/>
      <c r="F169" s="179"/>
      <c r="G169" s="235"/>
      <c r="H169" s="241"/>
    </row>
    <row r="170" spans="1:8" s="27" customFormat="1" x14ac:dyDescent="0.25">
      <c r="A170" s="170"/>
      <c r="B170" s="171" t="s">
        <v>738</v>
      </c>
      <c r="C170" s="172" t="s">
        <v>773</v>
      </c>
      <c r="D170" s="172"/>
      <c r="E170" s="172"/>
      <c r="F170" s="179"/>
      <c r="G170" s="235"/>
      <c r="H170" s="241"/>
    </row>
    <row r="171" spans="1:8" s="27" customFormat="1" x14ac:dyDescent="0.25">
      <c r="A171" s="173"/>
      <c r="B171" s="174" t="s">
        <v>845</v>
      </c>
      <c r="C171" s="167" t="s">
        <v>681</v>
      </c>
      <c r="D171" s="173">
        <v>33</v>
      </c>
      <c r="E171" s="178">
        <f>D171+25</f>
        <v>58</v>
      </c>
      <c r="F171" s="179"/>
      <c r="G171" s="235"/>
      <c r="H171" s="241"/>
    </row>
    <row r="172" spans="1:8" s="27" customFormat="1" x14ac:dyDescent="0.25">
      <c r="A172" s="173"/>
      <c r="B172" s="174" t="s">
        <v>846</v>
      </c>
      <c r="C172" s="167" t="s">
        <v>682</v>
      </c>
      <c r="D172" s="173">
        <v>33</v>
      </c>
      <c r="E172" s="178">
        <f t="shared" ref="E172:E181" si="0">D172+25</f>
        <v>58</v>
      </c>
      <c r="F172" s="179"/>
      <c r="G172" s="235"/>
      <c r="H172" s="241"/>
    </row>
    <row r="173" spans="1:8" s="27" customFormat="1" x14ac:dyDescent="0.25">
      <c r="A173" s="173"/>
      <c r="B173" s="174" t="s">
        <v>847</v>
      </c>
      <c r="C173" s="167" t="s">
        <v>683</v>
      </c>
      <c r="D173" s="173">
        <v>34</v>
      </c>
      <c r="E173" s="178">
        <f t="shared" si="0"/>
        <v>59</v>
      </c>
      <c r="F173" s="179"/>
      <c r="G173" s="235"/>
      <c r="H173" s="241"/>
    </row>
    <row r="174" spans="1:8" s="27" customFormat="1" x14ac:dyDescent="0.25">
      <c r="A174" s="173"/>
      <c r="B174" s="174" t="s">
        <v>848</v>
      </c>
      <c r="C174" s="167" t="s">
        <v>684</v>
      </c>
      <c r="D174" s="173">
        <v>34</v>
      </c>
      <c r="E174" s="178">
        <f t="shared" si="0"/>
        <v>59</v>
      </c>
      <c r="F174" s="179"/>
      <c r="G174" s="235"/>
      <c r="H174" s="241"/>
    </row>
    <row r="175" spans="1:8" s="27" customFormat="1" x14ac:dyDescent="0.25">
      <c r="A175" s="173"/>
      <c r="B175" s="174" t="s">
        <v>849</v>
      </c>
      <c r="C175" s="167" t="s">
        <v>685</v>
      </c>
      <c r="D175" s="173">
        <v>35</v>
      </c>
      <c r="E175" s="178">
        <f t="shared" si="0"/>
        <v>60</v>
      </c>
      <c r="F175" s="179"/>
      <c r="G175" s="235"/>
      <c r="H175" s="241"/>
    </row>
    <row r="176" spans="1:8" s="27" customFormat="1" x14ac:dyDescent="0.25">
      <c r="A176" s="173"/>
      <c r="B176" s="174" t="s">
        <v>850</v>
      </c>
      <c r="C176" s="167" t="s">
        <v>686</v>
      </c>
      <c r="D176" s="173">
        <v>46</v>
      </c>
      <c r="E176" s="178">
        <f t="shared" si="0"/>
        <v>71</v>
      </c>
      <c r="F176" s="179"/>
      <c r="G176" s="235"/>
      <c r="H176" s="241"/>
    </row>
    <row r="177" spans="1:8" s="27" customFormat="1" x14ac:dyDescent="0.25">
      <c r="A177" s="173"/>
      <c r="B177" s="174" t="s">
        <v>851</v>
      </c>
      <c r="C177" s="167" t="s">
        <v>687</v>
      </c>
      <c r="D177" s="173">
        <v>46</v>
      </c>
      <c r="E177" s="178">
        <f t="shared" si="0"/>
        <v>71</v>
      </c>
      <c r="F177" s="50"/>
      <c r="G177" s="235"/>
      <c r="H177" s="241"/>
    </row>
    <row r="178" spans="1:8" s="27" customFormat="1" x14ac:dyDescent="0.25">
      <c r="A178" s="173"/>
      <c r="B178" s="174" t="s">
        <v>852</v>
      </c>
      <c r="C178" s="167" t="s">
        <v>688</v>
      </c>
      <c r="D178" s="173">
        <v>47</v>
      </c>
      <c r="E178" s="178">
        <f t="shared" si="0"/>
        <v>72</v>
      </c>
      <c r="F178" s="50"/>
      <c r="G178" s="235"/>
      <c r="H178" s="241"/>
    </row>
    <row r="179" spans="1:8" s="27" customFormat="1" x14ac:dyDescent="0.25">
      <c r="A179" s="173"/>
      <c r="B179" s="174" t="s">
        <v>853</v>
      </c>
      <c r="C179" s="167" t="s">
        <v>689</v>
      </c>
      <c r="D179" s="173">
        <v>47</v>
      </c>
      <c r="E179" s="178">
        <f t="shared" si="0"/>
        <v>72</v>
      </c>
      <c r="F179" s="50"/>
      <c r="G179" s="235"/>
      <c r="H179" s="241"/>
    </row>
    <row r="180" spans="1:8" s="27" customFormat="1" x14ac:dyDescent="0.25">
      <c r="A180" s="173"/>
      <c r="B180" s="174" t="s">
        <v>854</v>
      </c>
      <c r="C180" s="167" t="s">
        <v>690</v>
      </c>
      <c r="D180" s="173">
        <v>48</v>
      </c>
      <c r="E180" s="178">
        <f t="shared" si="0"/>
        <v>73</v>
      </c>
      <c r="F180" s="50"/>
      <c r="G180" s="235"/>
      <c r="H180" s="241"/>
    </row>
    <row r="181" spans="1:8" s="27" customFormat="1" x14ac:dyDescent="0.25">
      <c r="A181" s="173"/>
      <c r="B181" s="174" t="s">
        <v>855</v>
      </c>
      <c r="C181" s="167" t="s">
        <v>691</v>
      </c>
      <c r="D181" s="173">
        <v>59</v>
      </c>
      <c r="E181" s="178">
        <f t="shared" si="0"/>
        <v>84</v>
      </c>
      <c r="F181" s="50"/>
      <c r="G181" s="235"/>
      <c r="H181" s="241"/>
    </row>
    <row r="182" spans="1:8" s="27" customFormat="1" x14ac:dyDescent="0.25">
      <c r="A182" s="170"/>
      <c r="B182" s="171" t="s">
        <v>739</v>
      </c>
      <c r="C182" s="172" t="s">
        <v>774</v>
      </c>
      <c r="D182" s="172"/>
      <c r="E182" s="172"/>
      <c r="F182" s="50"/>
      <c r="G182" s="235"/>
      <c r="H182" s="241"/>
    </row>
    <row r="183" spans="1:8" s="27" customFormat="1" x14ac:dyDescent="0.25">
      <c r="A183" s="173"/>
      <c r="B183" s="174" t="s">
        <v>856</v>
      </c>
      <c r="C183" s="167" t="s">
        <v>692</v>
      </c>
      <c r="D183" s="173">
        <v>59</v>
      </c>
      <c r="E183" s="178">
        <f>D183+25</f>
        <v>84</v>
      </c>
      <c r="F183" s="50"/>
      <c r="G183" s="235"/>
      <c r="H183" s="241"/>
    </row>
    <row r="184" spans="1:8" s="27" customFormat="1" x14ac:dyDescent="0.25">
      <c r="A184" s="173"/>
      <c r="B184" s="174" t="s">
        <v>857</v>
      </c>
      <c r="C184" s="167" t="s">
        <v>693</v>
      </c>
      <c r="D184" s="173">
        <v>60</v>
      </c>
      <c r="E184" s="178">
        <f t="shared" ref="E184:E193" si="1">D184+25</f>
        <v>85</v>
      </c>
      <c r="F184" s="176"/>
      <c r="G184" s="235"/>
      <c r="H184" s="241"/>
    </row>
    <row r="185" spans="1:8" s="27" customFormat="1" x14ac:dyDescent="0.25">
      <c r="A185" s="173"/>
      <c r="B185" s="174" t="s">
        <v>858</v>
      </c>
      <c r="C185" s="167" t="s">
        <v>694</v>
      </c>
      <c r="D185" s="173">
        <v>60</v>
      </c>
      <c r="E185" s="178">
        <f t="shared" si="1"/>
        <v>85</v>
      </c>
      <c r="F185" s="176"/>
      <c r="G185" s="235"/>
      <c r="H185" s="241"/>
    </row>
    <row r="186" spans="1:8" s="27" customFormat="1" x14ac:dyDescent="0.25">
      <c r="A186" s="173"/>
      <c r="B186" s="174" t="s">
        <v>859</v>
      </c>
      <c r="C186" s="167" t="s">
        <v>695</v>
      </c>
      <c r="D186" s="173">
        <v>61</v>
      </c>
      <c r="E186" s="178">
        <f t="shared" si="1"/>
        <v>86</v>
      </c>
      <c r="F186" s="176"/>
      <c r="G186" s="235"/>
      <c r="H186" s="241"/>
    </row>
    <row r="187" spans="1:8" s="27" customFormat="1" x14ac:dyDescent="0.25">
      <c r="A187" s="173"/>
      <c r="B187" s="174" t="s">
        <v>860</v>
      </c>
      <c r="C187" s="167" t="s">
        <v>696</v>
      </c>
      <c r="D187" s="173">
        <v>72</v>
      </c>
      <c r="E187" s="178">
        <f t="shared" si="1"/>
        <v>97</v>
      </c>
      <c r="F187" s="176"/>
      <c r="G187" s="235"/>
      <c r="H187" s="241"/>
    </row>
    <row r="188" spans="1:8" s="27" customFormat="1" x14ac:dyDescent="0.25">
      <c r="A188" s="173"/>
      <c r="B188" s="174" t="s">
        <v>861</v>
      </c>
      <c r="C188" s="167" t="s">
        <v>697</v>
      </c>
      <c r="D188" s="173">
        <v>72</v>
      </c>
      <c r="E188" s="178">
        <f t="shared" si="1"/>
        <v>97</v>
      </c>
      <c r="F188" s="176"/>
      <c r="G188" s="235"/>
      <c r="H188" s="241"/>
    </row>
    <row r="189" spans="1:8" s="27" customFormat="1" x14ac:dyDescent="0.25">
      <c r="A189" s="173"/>
      <c r="B189" s="174" t="s">
        <v>862</v>
      </c>
      <c r="C189" s="167" t="s">
        <v>698</v>
      </c>
      <c r="D189" s="173">
        <v>73</v>
      </c>
      <c r="E189" s="178">
        <f t="shared" si="1"/>
        <v>98</v>
      </c>
      <c r="F189" s="176"/>
      <c r="G189" s="235"/>
      <c r="H189" s="241"/>
    </row>
    <row r="190" spans="1:8" s="27" customFormat="1" x14ac:dyDescent="0.25">
      <c r="A190" s="173"/>
      <c r="B190" s="174" t="s">
        <v>863</v>
      </c>
      <c r="C190" s="167" t="s">
        <v>699</v>
      </c>
      <c r="D190" s="173">
        <v>73</v>
      </c>
      <c r="E190" s="178">
        <f t="shared" si="1"/>
        <v>98</v>
      </c>
      <c r="F190" s="176"/>
      <c r="G190" s="235"/>
      <c r="H190" s="241"/>
    </row>
    <row r="191" spans="1:8" s="27" customFormat="1" x14ac:dyDescent="0.25">
      <c r="A191" s="173"/>
      <c r="B191" s="174" t="s">
        <v>1119</v>
      </c>
      <c r="C191" s="167" t="s">
        <v>1116</v>
      </c>
      <c r="D191" s="173">
        <v>74</v>
      </c>
      <c r="E191" s="178">
        <f t="shared" si="1"/>
        <v>99</v>
      </c>
      <c r="F191" s="176"/>
      <c r="G191" s="235"/>
      <c r="H191" s="241"/>
    </row>
    <row r="192" spans="1:8" s="27" customFormat="1" x14ac:dyDescent="0.25">
      <c r="A192" s="173"/>
      <c r="B192" s="174" t="s">
        <v>1120</v>
      </c>
      <c r="C192" s="167" t="s">
        <v>1117</v>
      </c>
      <c r="D192" s="173">
        <v>85</v>
      </c>
      <c r="E192" s="178">
        <f t="shared" si="1"/>
        <v>110</v>
      </c>
      <c r="F192" s="176"/>
      <c r="G192" s="235"/>
      <c r="H192" s="241"/>
    </row>
    <row r="193" spans="1:8" s="27" customFormat="1" x14ac:dyDescent="0.25">
      <c r="A193" s="173"/>
      <c r="B193" s="174" t="s">
        <v>1121</v>
      </c>
      <c r="C193" s="167" t="s">
        <v>1118</v>
      </c>
      <c r="D193" s="173">
        <v>85</v>
      </c>
      <c r="E193" s="178">
        <f t="shared" si="1"/>
        <v>110</v>
      </c>
      <c r="F193" s="176"/>
      <c r="G193" s="235"/>
      <c r="H193" s="241"/>
    </row>
    <row r="194" spans="1:8" s="27" customFormat="1" x14ac:dyDescent="0.25">
      <c r="A194" s="170"/>
      <c r="B194" s="171" t="s">
        <v>704</v>
      </c>
      <c r="C194" s="172" t="s">
        <v>1122</v>
      </c>
      <c r="D194" s="172"/>
      <c r="E194" s="172"/>
      <c r="F194" s="50"/>
      <c r="G194" s="235"/>
      <c r="H194" s="241"/>
    </row>
    <row r="195" spans="1:8" s="27" customFormat="1" x14ac:dyDescent="0.25">
      <c r="A195" s="170"/>
      <c r="B195" s="171" t="s">
        <v>740</v>
      </c>
      <c r="C195" s="172" t="s">
        <v>773</v>
      </c>
      <c r="D195" s="172"/>
      <c r="E195" s="172"/>
      <c r="F195" s="50"/>
      <c r="G195" s="235"/>
      <c r="H195" s="241"/>
    </row>
    <row r="196" spans="1:8" s="27" customFormat="1" x14ac:dyDescent="0.25">
      <c r="A196" s="173"/>
      <c r="B196" s="174" t="s">
        <v>864</v>
      </c>
      <c r="C196" s="167" t="s">
        <v>784</v>
      </c>
      <c r="D196" s="173">
        <v>1</v>
      </c>
      <c r="E196" s="178">
        <v>3</v>
      </c>
      <c r="F196" s="50"/>
      <c r="G196" s="235">
        <v>1</v>
      </c>
      <c r="H196" s="241"/>
    </row>
    <row r="197" spans="1:8" s="27" customFormat="1" x14ac:dyDescent="0.25">
      <c r="A197" s="173"/>
      <c r="B197" s="174" t="s">
        <v>865</v>
      </c>
      <c r="C197" s="167" t="s">
        <v>785</v>
      </c>
      <c r="D197" s="173">
        <v>1</v>
      </c>
      <c r="E197" s="178">
        <v>3</v>
      </c>
      <c r="F197" s="50"/>
      <c r="G197" s="235">
        <v>1</v>
      </c>
      <c r="H197" s="241"/>
    </row>
    <row r="198" spans="1:8" s="27" customFormat="1" x14ac:dyDescent="0.25">
      <c r="A198" s="173"/>
      <c r="B198" s="174" t="s">
        <v>866</v>
      </c>
      <c r="C198" s="167" t="s">
        <v>786</v>
      </c>
      <c r="D198" s="173">
        <v>1</v>
      </c>
      <c r="E198" s="178">
        <v>3</v>
      </c>
      <c r="F198" s="50"/>
      <c r="G198" s="235">
        <v>1</v>
      </c>
      <c r="H198" s="241"/>
    </row>
    <row r="199" spans="1:8" s="27" customFormat="1" x14ac:dyDescent="0.25">
      <c r="A199" s="173"/>
      <c r="B199" s="174" t="s">
        <v>867</v>
      </c>
      <c r="C199" s="167" t="s">
        <v>787</v>
      </c>
      <c r="D199" s="173">
        <v>1</v>
      </c>
      <c r="E199" s="178">
        <v>3</v>
      </c>
      <c r="F199" s="50"/>
      <c r="G199" s="235">
        <v>1</v>
      </c>
      <c r="H199" s="241"/>
    </row>
    <row r="200" spans="1:8" s="27" customFormat="1" x14ac:dyDescent="0.25">
      <c r="A200" s="173"/>
      <c r="B200" s="174" t="s">
        <v>868</v>
      </c>
      <c r="C200" s="167" t="s">
        <v>788</v>
      </c>
      <c r="D200" s="173">
        <v>1</v>
      </c>
      <c r="E200" s="178">
        <v>3</v>
      </c>
      <c r="F200" s="50"/>
      <c r="G200" s="235">
        <v>1</v>
      </c>
      <c r="H200" s="241"/>
    </row>
    <row r="201" spans="1:8" s="27" customFormat="1" x14ac:dyDescent="0.25">
      <c r="A201" s="173"/>
      <c r="B201" s="174" t="s">
        <v>869</v>
      </c>
      <c r="C201" s="167" t="s">
        <v>794</v>
      </c>
      <c r="D201" s="173">
        <v>1</v>
      </c>
      <c r="E201" s="178">
        <v>3</v>
      </c>
      <c r="F201" s="50"/>
      <c r="G201" s="235">
        <v>1</v>
      </c>
      <c r="H201" s="241"/>
    </row>
    <row r="202" spans="1:8" s="27" customFormat="1" x14ac:dyDescent="0.25">
      <c r="A202" s="173"/>
      <c r="B202" s="174" t="s">
        <v>870</v>
      </c>
      <c r="C202" s="167" t="s">
        <v>795</v>
      </c>
      <c r="D202" s="173">
        <v>1</v>
      </c>
      <c r="E202" s="178">
        <v>3</v>
      </c>
      <c r="F202" s="50"/>
      <c r="G202" s="235">
        <v>1</v>
      </c>
      <c r="H202" s="241"/>
    </row>
    <row r="203" spans="1:8" s="27" customFormat="1" x14ac:dyDescent="0.25">
      <c r="A203" s="173"/>
      <c r="B203" s="174" t="s">
        <v>871</v>
      </c>
      <c r="C203" s="167" t="s">
        <v>796</v>
      </c>
      <c r="D203" s="173">
        <v>1</v>
      </c>
      <c r="E203" s="178">
        <v>3</v>
      </c>
      <c r="F203" s="156"/>
      <c r="G203" s="235">
        <v>1</v>
      </c>
      <c r="H203" s="241"/>
    </row>
    <row r="204" spans="1:8" s="27" customFormat="1" x14ac:dyDescent="0.25">
      <c r="A204" s="173"/>
      <c r="B204" s="174" t="s">
        <v>872</v>
      </c>
      <c r="C204" s="167" t="s">
        <v>797</v>
      </c>
      <c r="D204" s="173">
        <v>1</v>
      </c>
      <c r="E204" s="178">
        <v>3</v>
      </c>
      <c r="F204" s="156"/>
      <c r="G204" s="235">
        <v>1</v>
      </c>
      <c r="H204" s="241"/>
    </row>
    <row r="205" spans="1:8" s="27" customFormat="1" x14ac:dyDescent="0.25">
      <c r="A205" s="173"/>
      <c r="B205" s="174" t="s">
        <v>873</v>
      </c>
      <c r="C205" s="167" t="s">
        <v>798</v>
      </c>
      <c r="D205" s="173">
        <v>1</v>
      </c>
      <c r="E205" s="178">
        <v>3</v>
      </c>
      <c r="F205" s="156"/>
      <c r="G205" s="235">
        <v>1</v>
      </c>
      <c r="H205" s="241"/>
    </row>
    <row r="206" spans="1:8" s="27" customFormat="1" x14ac:dyDescent="0.25">
      <c r="A206" s="173"/>
      <c r="B206" s="174" t="s">
        <v>874</v>
      </c>
      <c r="C206" s="167" t="s">
        <v>789</v>
      </c>
      <c r="D206" s="173">
        <v>1</v>
      </c>
      <c r="E206" s="178">
        <v>3</v>
      </c>
      <c r="F206" s="156"/>
      <c r="G206" s="235">
        <v>1</v>
      </c>
      <c r="H206" s="241"/>
    </row>
    <row r="207" spans="1:8" s="27" customFormat="1" x14ac:dyDescent="0.25">
      <c r="A207" s="170"/>
      <c r="B207" s="171" t="s">
        <v>741</v>
      </c>
      <c r="C207" s="172" t="s">
        <v>774</v>
      </c>
      <c r="D207" s="172"/>
      <c r="E207" s="172"/>
      <c r="F207" s="156"/>
      <c r="G207" s="235"/>
      <c r="H207" s="241"/>
    </row>
    <row r="208" spans="1:8" s="27" customFormat="1" x14ac:dyDescent="0.25">
      <c r="A208" s="173"/>
      <c r="B208" s="174" t="s">
        <v>875</v>
      </c>
      <c r="C208" s="167" t="s">
        <v>799</v>
      </c>
      <c r="D208" s="173">
        <v>1</v>
      </c>
      <c r="E208" s="178">
        <v>3</v>
      </c>
      <c r="F208" s="156"/>
      <c r="G208" s="235">
        <v>1</v>
      </c>
      <c r="H208" s="241"/>
    </row>
    <row r="209" spans="1:8" s="27" customFormat="1" x14ac:dyDescent="0.25">
      <c r="A209" s="173"/>
      <c r="B209" s="174" t="s">
        <v>876</v>
      </c>
      <c r="C209" s="167" t="s">
        <v>800</v>
      </c>
      <c r="D209" s="173">
        <v>1</v>
      </c>
      <c r="E209" s="178">
        <v>3</v>
      </c>
      <c r="F209" s="156"/>
      <c r="G209" s="235">
        <v>1</v>
      </c>
      <c r="H209" s="241"/>
    </row>
    <row r="210" spans="1:8" s="27" customFormat="1" x14ac:dyDescent="0.25">
      <c r="A210" s="173"/>
      <c r="B210" s="174" t="s">
        <v>877</v>
      </c>
      <c r="C210" s="167" t="s">
        <v>801</v>
      </c>
      <c r="D210" s="173">
        <v>1</v>
      </c>
      <c r="E210" s="178">
        <v>3</v>
      </c>
      <c r="F210" s="156"/>
      <c r="G210" s="235">
        <v>1</v>
      </c>
      <c r="H210" s="241"/>
    </row>
    <row r="211" spans="1:8" s="27" customFormat="1" x14ac:dyDescent="0.25">
      <c r="A211" s="173"/>
      <c r="B211" s="174" t="s">
        <v>878</v>
      </c>
      <c r="C211" s="167" t="s">
        <v>802</v>
      </c>
      <c r="D211" s="173">
        <v>1</v>
      </c>
      <c r="E211" s="178">
        <v>3</v>
      </c>
      <c r="F211" s="156"/>
      <c r="G211" s="235">
        <v>1</v>
      </c>
      <c r="H211" s="241"/>
    </row>
    <row r="212" spans="1:8" s="27" customFormat="1" x14ac:dyDescent="0.25">
      <c r="A212" s="173"/>
      <c r="B212" s="174" t="s">
        <v>879</v>
      </c>
      <c r="C212" s="167" t="s">
        <v>790</v>
      </c>
      <c r="D212" s="173">
        <v>1</v>
      </c>
      <c r="E212" s="178">
        <v>3</v>
      </c>
      <c r="F212" s="156"/>
      <c r="G212" s="235">
        <v>1</v>
      </c>
      <c r="H212" s="241"/>
    </row>
    <row r="213" spans="1:8" s="27" customFormat="1" x14ac:dyDescent="0.25">
      <c r="A213" s="173"/>
      <c r="B213" s="174" t="s">
        <v>880</v>
      </c>
      <c r="C213" s="167" t="s">
        <v>791</v>
      </c>
      <c r="D213" s="173">
        <v>1</v>
      </c>
      <c r="E213" s="178">
        <v>3</v>
      </c>
      <c r="F213" s="156"/>
      <c r="G213" s="235">
        <v>1</v>
      </c>
      <c r="H213" s="241"/>
    </row>
    <row r="214" spans="1:8" s="27" customFormat="1" x14ac:dyDescent="0.25">
      <c r="A214" s="173"/>
      <c r="B214" s="174" t="s">
        <v>881</v>
      </c>
      <c r="C214" s="167" t="s">
        <v>792</v>
      </c>
      <c r="D214" s="173">
        <v>1</v>
      </c>
      <c r="E214" s="178">
        <v>3</v>
      </c>
      <c r="F214" s="156"/>
      <c r="G214" s="235">
        <v>1</v>
      </c>
      <c r="H214" s="241"/>
    </row>
    <row r="215" spans="1:8" s="27" customFormat="1" x14ac:dyDescent="0.25">
      <c r="A215" s="173"/>
      <c r="B215" s="174" t="s">
        <v>882</v>
      </c>
      <c r="C215" s="167" t="s">
        <v>793</v>
      </c>
      <c r="D215" s="173">
        <v>1</v>
      </c>
      <c r="E215" s="178">
        <v>3</v>
      </c>
      <c r="F215" s="156"/>
      <c r="G215" s="235">
        <v>1</v>
      </c>
      <c r="H215" s="241"/>
    </row>
    <row r="216" spans="1:8" s="27" customFormat="1" x14ac:dyDescent="0.25">
      <c r="A216" s="173"/>
      <c r="B216" s="174" t="s">
        <v>1126</v>
      </c>
      <c r="C216" s="167" t="s">
        <v>1123</v>
      </c>
      <c r="D216" s="173">
        <v>1</v>
      </c>
      <c r="E216" s="178">
        <v>3</v>
      </c>
      <c r="F216" s="156"/>
      <c r="G216" s="235">
        <v>1</v>
      </c>
      <c r="H216" s="241"/>
    </row>
    <row r="217" spans="1:8" s="27" customFormat="1" x14ac:dyDescent="0.25">
      <c r="A217" s="173"/>
      <c r="B217" s="174" t="s">
        <v>1127</v>
      </c>
      <c r="C217" s="167" t="s">
        <v>1124</v>
      </c>
      <c r="D217" s="173">
        <v>1</v>
      </c>
      <c r="E217" s="178">
        <v>3</v>
      </c>
      <c r="F217" s="156"/>
      <c r="G217" s="235">
        <v>1</v>
      </c>
      <c r="H217" s="241"/>
    </row>
    <row r="218" spans="1:8" s="27" customFormat="1" x14ac:dyDescent="0.25">
      <c r="A218" s="173"/>
      <c r="B218" s="174" t="s">
        <v>1128</v>
      </c>
      <c r="C218" s="167" t="s">
        <v>1125</v>
      </c>
      <c r="D218" s="173">
        <v>1</v>
      </c>
      <c r="E218" s="178">
        <v>3</v>
      </c>
      <c r="F218" s="156"/>
      <c r="G218" s="235">
        <v>1</v>
      </c>
      <c r="H218" s="241"/>
    </row>
    <row r="219" spans="1:8" s="27" customFormat="1" x14ac:dyDescent="0.25">
      <c r="A219" s="168" t="s">
        <v>742</v>
      </c>
      <c r="B219" s="349" t="s">
        <v>894</v>
      </c>
      <c r="C219" s="350"/>
      <c r="D219" s="350"/>
      <c r="E219" s="351"/>
      <c r="F219" s="156"/>
      <c r="G219" s="235">
        <v>1</v>
      </c>
      <c r="H219" s="241"/>
    </row>
    <row r="220" spans="1:8" s="27" customFormat="1" x14ac:dyDescent="0.25">
      <c r="A220" s="162"/>
      <c r="B220" s="180" t="s">
        <v>743</v>
      </c>
      <c r="C220" s="167" t="s">
        <v>895</v>
      </c>
      <c r="D220" s="175">
        <v>1</v>
      </c>
      <c r="E220" s="175">
        <v>70</v>
      </c>
      <c r="F220" s="156"/>
      <c r="G220" s="235"/>
      <c r="H220" s="241"/>
    </row>
    <row r="221" spans="1:8" s="27" customFormat="1" x14ac:dyDescent="0.25">
      <c r="A221" s="162"/>
      <c r="B221" s="180" t="s">
        <v>744</v>
      </c>
      <c r="C221" s="167" t="s">
        <v>896</v>
      </c>
      <c r="D221" s="175">
        <v>1</v>
      </c>
      <c r="E221" s="175">
        <v>70</v>
      </c>
      <c r="F221" s="156"/>
      <c r="G221" s="235"/>
      <c r="H221" s="241"/>
    </row>
    <row r="222" spans="1:8" s="27" customFormat="1" x14ac:dyDescent="0.25">
      <c r="A222" s="162"/>
      <c r="B222" s="180" t="s">
        <v>903</v>
      </c>
      <c r="C222" s="167" t="s">
        <v>897</v>
      </c>
      <c r="D222" s="175">
        <v>1</v>
      </c>
      <c r="E222" s="175">
        <v>70</v>
      </c>
      <c r="F222" s="156"/>
      <c r="G222" s="235"/>
      <c r="H222" s="241"/>
    </row>
    <row r="223" spans="1:8" s="27" customFormat="1" x14ac:dyDescent="0.25">
      <c r="A223" s="162"/>
      <c r="B223" s="180" t="s">
        <v>904</v>
      </c>
      <c r="C223" s="167" t="s">
        <v>898</v>
      </c>
      <c r="D223" s="175">
        <v>1</v>
      </c>
      <c r="E223" s="175">
        <v>70</v>
      </c>
      <c r="F223" s="156"/>
      <c r="G223" s="235"/>
      <c r="H223" s="241"/>
    </row>
    <row r="224" spans="1:8" s="27" customFormat="1" x14ac:dyDescent="0.25">
      <c r="A224" s="162"/>
      <c r="B224" s="180" t="s">
        <v>905</v>
      </c>
      <c r="C224" s="167" t="s">
        <v>899</v>
      </c>
      <c r="D224" s="175">
        <v>1</v>
      </c>
      <c r="E224" s="175">
        <v>70</v>
      </c>
      <c r="F224" s="156"/>
      <c r="G224" s="235"/>
      <c r="H224" s="241"/>
    </row>
    <row r="225" spans="1:8" s="27" customFormat="1" x14ac:dyDescent="0.25">
      <c r="A225" s="162"/>
      <c r="B225" s="180" t="s">
        <v>906</v>
      </c>
      <c r="C225" s="167" t="s">
        <v>900</v>
      </c>
      <c r="D225" s="175">
        <v>1</v>
      </c>
      <c r="E225" s="175">
        <v>70</v>
      </c>
      <c r="F225" s="156"/>
      <c r="G225" s="235"/>
      <c r="H225" s="241"/>
    </row>
    <row r="226" spans="1:8" s="27" customFormat="1" x14ac:dyDescent="0.25">
      <c r="A226" s="162"/>
      <c r="B226" s="180" t="s">
        <v>907</v>
      </c>
      <c r="C226" s="167" t="s">
        <v>901</v>
      </c>
      <c r="D226" s="175">
        <v>1</v>
      </c>
      <c r="E226" s="175">
        <v>70</v>
      </c>
      <c r="F226" s="156"/>
      <c r="G226" s="235"/>
      <c r="H226" s="241"/>
    </row>
    <row r="227" spans="1:8" s="27" customFormat="1" x14ac:dyDescent="0.25">
      <c r="A227" s="162"/>
      <c r="B227" s="180" t="s">
        <v>1129</v>
      </c>
      <c r="C227" s="167" t="s">
        <v>1132</v>
      </c>
      <c r="D227" s="175">
        <v>1</v>
      </c>
      <c r="E227" s="175">
        <v>70</v>
      </c>
      <c r="F227" s="156"/>
      <c r="G227" s="235"/>
      <c r="H227" s="241"/>
    </row>
    <row r="228" spans="1:8" s="27" customFormat="1" x14ac:dyDescent="0.25">
      <c r="A228" s="162"/>
      <c r="B228" s="180" t="s">
        <v>1130</v>
      </c>
      <c r="C228" s="167" t="s">
        <v>1133</v>
      </c>
      <c r="D228" s="175">
        <v>1</v>
      </c>
      <c r="E228" s="175">
        <v>70</v>
      </c>
      <c r="F228" s="156"/>
      <c r="G228" s="235"/>
      <c r="H228" s="241"/>
    </row>
    <row r="229" spans="1:8" s="27" customFormat="1" x14ac:dyDescent="0.25">
      <c r="A229" s="162"/>
      <c r="B229" s="180" t="s">
        <v>1131</v>
      </c>
      <c r="C229" s="167" t="s">
        <v>1134</v>
      </c>
      <c r="D229" s="175">
        <v>1</v>
      </c>
      <c r="E229" s="175">
        <v>70</v>
      </c>
      <c r="F229" s="156"/>
      <c r="G229" s="235"/>
      <c r="H229" s="241"/>
    </row>
    <row r="230" spans="1:8" s="27" customFormat="1" x14ac:dyDescent="0.25">
      <c r="A230" s="168" t="s">
        <v>701</v>
      </c>
      <c r="B230" s="349" t="s">
        <v>902</v>
      </c>
      <c r="C230" s="350"/>
      <c r="D230" s="350"/>
      <c r="E230" s="351"/>
      <c r="F230" s="156"/>
      <c r="G230" s="235">
        <v>1</v>
      </c>
      <c r="H230" s="241"/>
    </row>
    <row r="231" spans="1:8" s="27" customFormat="1" x14ac:dyDescent="0.25">
      <c r="A231" s="162"/>
      <c r="B231" s="180" t="s">
        <v>745</v>
      </c>
      <c r="C231" s="167" t="s">
        <v>1137</v>
      </c>
      <c r="D231" s="175">
        <v>1</v>
      </c>
      <c r="E231" s="238">
        <v>30</v>
      </c>
      <c r="F231" s="156"/>
      <c r="G231" s="235"/>
      <c r="H231" s="241"/>
    </row>
    <row r="232" spans="1:8" s="27" customFormat="1" x14ac:dyDescent="0.25">
      <c r="A232" s="162"/>
      <c r="B232" s="180" t="s">
        <v>776</v>
      </c>
      <c r="C232" s="167" t="s">
        <v>1138</v>
      </c>
      <c r="D232" s="175">
        <v>1</v>
      </c>
      <c r="E232" s="238">
        <v>30</v>
      </c>
      <c r="F232" s="156"/>
      <c r="G232" s="235"/>
      <c r="H232" s="241"/>
    </row>
    <row r="233" spans="1:8" s="27" customFormat="1" x14ac:dyDescent="0.25">
      <c r="A233" s="162"/>
      <c r="B233" s="180" t="s">
        <v>908</v>
      </c>
      <c r="C233" s="167" t="s">
        <v>1139</v>
      </c>
      <c r="D233" s="175">
        <v>1</v>
      </c>
      <c r="E233" s="238">
        <v>30</v>
      </c>
      <c r="F233" s="156"/>
      <c r="G233" s="235"/>
      <c r="H233" s="241"/>
    </row>
    <row r="234" spans="1:8" s="27" customFormat="1" x14ac:dyDescent="0.25">
      <c r="A234" s="162"/>
      <c r="B234" s="180" t="s">
        <v>909</v>
      </c>
      <c r="C234" s="167" t="s">
        <v>1140</v>
      </c>
      <c r="D234" s="175">
        <v>1</v>
      </c>
      <c r="E234" s="238">
        <v>30</v>
      </c>
      <c r="F234" s="50"/>
      <c r="G234" s="235"/>
      <c r="H234" s="241"/>
    </row>
    <row r="235" spans="1:8" s="27" customFormat="1" x14ac:dyDescent="0.25">
      <c r="A235" s="162"/>
      <c r="B235" s="180" t="s">
        <v>910</v>
      </c>
      <c r="C235" s="167" t="s">
        <v>1141</v>
      </c>
      <c r="D235" s="175">
        <v>1</v>
      </c>
      <c r="E235" s="238">
        <v>30</v>
      </c>
      <c r="F235" s="50"/>
      <c r="G235" s="235"/>
      <c r="H235" s="241"/>
    </row>
    <row r="236" spans="1:8" s="27" customFormat="1" x14ac:dyDescent="0.25">
      <c r="A236" s="162"/>
      <c r="B236" s="180" t="s">
        <v>1135</v>
      </c>
      <c r="C236" s="167" t="s">
        <v>1142</v>
      </c>
      <c r="D236" s="175">
        <v>1</v>
      </c>
      <c r="E236" s="238">
        <v>30</v>
      </c>
      <c r="F236" s="50"/>
      <c r="G236" s="235"/>
      <c r="H236" s="241"/>
    </row>
    <row r="237" spans="1:8" s="27" customFormat="1" x14ac:dyDescent="0.25">
      <c r="A237" s="162"/>
      <c r="B237" s="180" t="s">
        <v>1136</v>
      </c>
      <c r="C237" s="167" t="s">
        <v>1143</v>
      </c>
      <c r="D237" s="175">
        <v>1</v>
      </c>
      <c r="E237" s="238">
        <v>30</v>
      </c>
      <c r="F237" s="50"/>
      <c r="G237" s="235"/>
      <c r="H237" s="241"/>
    </row>
    <row r="238" spans="1:8" s="27" customFormat="1" x14ac:dyDescent="0.25">
      <c r="A238" s="168" t="s">
        <v>746</v>
      </c>
      <c r="B238" s="349" t="s">
        <v>911</v>
      </c>
      <c r="C238" s="350"/>
      <c r="D238" s="350"/>
      <c r="E238" s="351"/>
      <c r="F238" s="50"/>
      <c r="G238" s="235">
        <v>1</v>
      </c>
      <c r="H238" s="241"/>
    </row>
    <row r="239" spans="1:8" s="27" customFormat="1" x14ac:dyDescent="0.25">
      <c r="A239" s="162"/>
      <c r="B239" s="180" t="s">
        <v>672</v>
      </c>
      <c r="C239" s="167" t="s">
        <v>1144</v>
      </c>
      <c r="D239" s="175">
        <v>1</v>
      </c>
      <c r="E239" s="209">
        <v>10</v>
      </c>
      <c r="F239" s="50"/>
      <c r="G239" s="235"/>
      <c r="H239" s="241"/>
    </row>
    <row r="240" spans="1:8" s="27" customFormat="1" x14ac:dyDescent="0.25">
      <c r="A240" s="168" t="s">
        <v>748</v>
      </c>
      <c r="B240" s="349" t="s">
        <v>917</v>
      </c>
      <c r="C240" s="350"/>
      <c r="D240" s="350"/>
      <c r="E240" s="351"/>
      <c r="F240" s="50"/>
      <c r="G240" s="235">
        <v>1</v>
      </c>
      <c r="H240" s="241"/>
    </row>
    <row r="241" spans="1:8" s="27" customFormat="1" x14ac:dyDescent="0.25">
      <c r="A241" s="162"/>
      <c r="B241" s="180" t="s">
        <v>749</v>
      </c>
      <c r="C241" s="167" t="s">
        <v>1137</v>
      </c>
      <c r="D241" s="175">
        <v>1</v>
      </c>
      <c r="E241" s="238">
        <v>15</v>
      </c>
      <c r="F241" s="50"/>
      <c r="G241" s="235"/>
      <c r="H241" s="241"/>
    </row>
    <row r="242" spans="1:8" s="27" customFormat="1" x14ac:dyDescent="0.25">
      <c r="A242" s="162"/>
      <c r="B242" s="180" t="s">
        <v>750</v>
      </c>
      <c r="C242" s="167" t="s">
        <v>1138</v>
      </c>
      <c r="D242" s="175">
        <v>1</v>
      </c>
      <c r="E242" s="238">
        <v>15</v>
      </c>
      <c r="F242" s="50"/>
      <c r="G242" s="235"/>
      <c r="H242" s="241"/>
    </row>
    <row r="243" spans="1:8" s="27" customFormat="1" x14ac:dyDescent="0.25">
      <c r="A243" s="162"/>
      <c r="B243" s="180" t="s">
        <v>912</v>
      </c>
      <c r="C243" s="167" t="s">
        <v>1145</v>
      </c>
      <c r="D243" s="175">
        <v>1</v>
      </c>
      <c r="E243" s="238">
        <v>15</v>
      </c>
      <c r="F243" s="50"/>
      <c r="G243" s="235"/>
      <c r="H243" s="241"/>
    </row>
    <row r="244" spans="1:8" s="27" customFormat="1" x14ac:dyDescent="0.25">
      <c r="A244" s="162"/>
      <c r="B244" s="180" t="s">
        <v>913</v>
      </c>
      <c r="C244" s="167" t="s">
        <v>1146</v>
      </c>
      <c r="D244" s="175">
        <v>1</v>
      </c>
      <c r="E244" s="238">
        <v>15</v>
      </c>
      <c r="F244" s="50"/>
      <c r="G244" s="235"/>
      <c r="H244" s="241"/>
    </row>
    <row r="245" spans="1:8" s="27" customFormat="1" x14ac:dyDescent="0.25">
      <c r="A245" s="162"/>
      <c r="B245" s="180" t="s">
        <v>914</v>
      </c>
      <c r="C245" s="167" t="s">
        <v>1147</v>
      </c>
      <c r="D245" s="175">
        <v>1</v>
      </c>
      <c r="E245" s="238">
        <v>15</v>
      </c>
      <c r="F245" s="50"/>
      <c r="G245" s="235"/>
      <c r="H245" s="241"/>
    </row>
    <row r="246" spans="1:8" s="27" customFormat="1" x14ac:dyDescent="0.25">
      <c r="A246" s="162"/>
      <c r="B246" s="180" t="s">
        <v>1150</v>
      </c>
      <c r="C246" s="167" t="s">
        <v>1148</v>
      </c>
      <c r="D246" s="175">
        <v>1</v>
      </c>
      <c r="E246" s="238">
        <v>15</v>
      </c>
      <c r="F246" s="50"/>
      <c r="G246" s="235"/>
      <c r="H246" s="241"/>
    </row>
    <row r="247" spans="1:8" s="27" customFormat="1" x14ac:dyDescent="0.25">
      <c r="A247" s="162"/>
      <c r="B247" s="180" t="s">
        <v>1151</v>
      </c>
      <c r="C247" s="167" t="s">
        <v>1149</v>
      </c>
      <c r="D247" s="175">
        <v>1</v>
      </c>
      <c r="E247" s="238">
        <v>15</v>
      </c>
      <c r="F247" s="50"/>
      <c r="G247" s="235"/>
      <c r="H247" s="241"/>
    </row>
    <row r="248" spans="1:8" x14ac:dyDescent="0.25">
      <c r="A248" s="168" t="s">
        <v>770</v>
      </c>
      <c r="B248" s="349" t="s">
        <v>916</v>
      </c>
      <c r="C248" s="350"/>
      <c r="D248" s="350"/>
      <c r="E248" s="351"/>
      <c r="G248" s="234">
        <v>1</v>
      </c>
    </row>
    <row r="249" spans="1:8" x14ac:dyDescent="0.25">
      <c r="A249" s="162"/>
      <c r="B249" s="180" t="s">
        <v>673</v>
      </c>
      <c r="C249" s="167" t="s">
        <v>1144</v>
      </c>
      <c r="D249" s="175">
        <v>1</v>
      </c>
      <c r="E249" s="209">
        <v>10</v>
      </c>
    </row>
    <row r="250" spans="1:8" s="27" customFormat="1" ht="35.25" customHeight="1" x14ac:dyDescent="0.25">
      <c r="A250" s="168" t="s">
        <v>777</v>
      </c>
      <c r="B250" s="341" t="s">
        <v>1345</v>
      </c>
      <c r="C250" s="342"/>
      <c r="D250" s="342"/>
      <c r="E250" s="343"/>
      <c r="F250" s="50"/>
      <c r="G250" s="235"/>
      <c r="H250" s="241"/>
    </row>
    <row r="251" spans="1:8" s="186" customFormat="1" ht="41.4" x14ac:dyDescent="0.3">
      <c r="A251" s="182"/>
      <c r="B251" s="171" t="s">
        <v>762</v>
      </c>
      <c r="C251" s="172" t="s">
        <v>920</v>
      </c>
      <c r="D251" s="172"/>
      <c r="E251" s="172"/>
      <c r="F251" s="185"/>
      <c r="G251" s="185"/>
      <c r="H251" s="242"/>
    </row>
    <row r="252" spans="1:8" s="186" customFormat="1" ht="27.6" x14ac:dyDescent="0.3">
      <c r="A252" s="205"/>
      <c r="B252" s="174" t="s">
        <v>919</v>
      </c>
      <c r="C252" s="167" t="s">
        <v>1153</v>
      </c>
      <c r="D252" s="206">
        <v>1</v>
      </c>
      <c r="E252" s="207">
        <v>80</v>
      </c>
      <c r="F252" s="185"/>
      <c r="G252" s="185">
        <v>1</v>
      </c>
      <c r="H252" s="242"/>
    </row>
    <row r="253" spans="1:8" s="186" customFormat="1" ht="27.6" x14ac:dyDescent="0.3">
      <c r="A253" s="205"/>
      <c r="B253" s="174" t="s">
        <v>1046</v>
      </c>
      <c r="C253" s="167" t="s">
        <v>1154</v>
      </c>
      <c r="D253" s="206">
        <v>1</v>
      </c>
      <c r="E253" s="207">
        <v>80</v>
      </c>
      <c r="F253" s="185"/>
      <c r="G253" s="185">
        <v>1</v>
      </c>
      <c r="H253" s="243"/>
    </row>
    <row r="254" spans="1:8" s="186" customFormat="1" ht="27.6" x14ac:dyDescent="0.3">
      <c r="A254" s="205"/>
      <c r="B254" s="174" t="s">
        <v>1047</v>
      </c>
      <c r="C254" s="167" t="s">
        <v>1155</v>
      </c>
      <c r="D254" s="183">
        <v>1</v>
      </c>
      <c r="E254" s="207">
        <v>80</v>
      </c>
      <c r="F254" s="185"/>
      <c r="G254" s="185">
        <v>1</v>
      </c>
      <c r="H254" s="242"/>
    </row>
    <row r="255" spans="1:8" s="186" customFormat="1" x14ac:dyDescent="0.3">
      <c r="A255" s="205"/>
      <c r="B255" s="174" t="s">
        <v>1391</v>
      </c>
      <c r="C255" s="167" t="s">
        <v>1156</v>
      </c>
      <c r="D255" s="206">
        <v>1</v>
      </c>
      <c r="E255" s="207">
        <v>80</v>
      </c>
      <c r="F255" s="185"/>
      <c r="G255" s="185">
        <v>1</v>
      </c>
      <c r="H255" s="243"/>
    </row>
    <row r="256" spans="1:8" s="186" customFormat="1" x14ac:dyDescent="0.3">
      <c r="A256" s="205"/>
      <c r="B256" s="174" t="s">
        <v>1392</v>
      </c>
      <c r="C256" s="167" t="s">
        <v>1157</v>
      </c>
      <c r="D256" s="183">
        <v>1</v>
      </c>
      <c r="E256" s="207">
        <v>80</v>
      </c>
      <c r="F256" s="185"/>
      <c r="G256" s="185">
        <v>1</v>
      </c>
      <c r="H256" s="242"/>
    </row>
    <row r="257" spans="1:8" s="186" customFormat="1" x14ac:dyDescent="0.3">
      <c r="A257" s="205"/>
      <c r="B257" s="174" t="s">
        <v>1393</v>
      </c>
      <c r="C257" s="177" t="s">
        <v>1158</v>
      </c>
      <c r="D257" s="183">
        <v>1</v>
      </c>
      <c r="E257" s="207">
        <v>80</v>
      </c>
      <c r="F257" s="185"/>
      <c r="G257" s="185">
        <v>1</v>
      </c>
      <c r="H257" s="242"/>
    </row>
    <row r="258" spans="1:8" s="186" customFormat="1" x14ac:dyDescent="0.3">
      <c r="A258" s="205"/>
      <c r="B258" s="174" t="s">
        <v>1394</v>
      </c>
      <c r="C258" s="177" t="s">
        <v>1159</v>
      </c>
      <c r="D258" s="183">
        <v>1</v>
      </c>
      <c r="E258" s="207">
        <v>80</v>
      </c>
      <c r="F258" s="185"/>
      <c r="G258" s="185">
        <v>1</v>
      </c>
      <c r="H258" s="242"/>
    </row>
    <row r="259" spans="1:8" s="186" customFormat="1" x14ac:dyDescent="0.3">
      <c r="A259" s="205"/>
      <c r="B259" s="174" t="s">
        <v>1395</v>
      </c>
      <c r="C259" s="177" t="s">
        <v>922</v>
      </c>
      <c r="D259" s="183">
        <v>1</v>
      </c>
      <c r="E259" s="207">
        <v>80</v>
      </c>
      <c r="F259" s="185"/>
      <c r="G259" s="185">
        <v>1</v>
      </c>
      <c r="H259" s="242"/>
    </row>
    <row r="260" spans="1:8" s="186" customFormat="1" x14ac:dyDescent="0.3">
      <c r="A260" s="168" t="s">
        <v>778</v>
      </c>
      <c r="B260" s="341" t="s">
        <v>1346</v>
      </c>
      <c r="C260" s="342"/>
      <c r="D260" s="342"/>
      <c r="E260" s="343"/>
      <c r="F260" s="185"/>
      <c r="G260" s="185">
        <v>1</v>
      </c>
      <c r="H260" s="242"/>
    </row>
    <row r="261" spans="1:8" s="186" customFormat="1" ht="27.6" x14ac:dyDescent="0.3">
      <c r="A261" s="344"/>
      <c r="B261" s="174" t="s">
        <v>763</v>
      </c>
      <c r="C261" s="184" t="s">
        <v>747</v>
      </c>
      <c r="D261" s="162">
        <v>1</v>
      </c>
      <c r="E261" s="175">
        <v>20</v>
      </c>
      <c r="F261" s="185"/>
      <c r="G261" s="185"/>
      <c r="H261" s="242"/>
    </row>
    <row r="262" spans="1:8" s="186" customFormat="1" ht="248.4" x14ac:dyDescent="0.3">
      <c r="A262" s="345"/>
      <c r="B262" s="174" t="s">
        <v>771</v>
      </c>
      <c r="C262" s="184" t="s">
        <v>1160</v>
      </c>
      <c r="D262" s="162">
        <v>21</v>
      </c>
      <c r="E262" s="175">
        <v>120</v>
      </c>
      <c r="F262" s="185"/>
      <c r="G262" s="185"/>
      <c r="H262" s="242"/>
    </row>
    <row r="263" spans="1:8" s="186" customFormat="1" ht="33.75" customHeight="1" x14ac:dyDescent="0.3">
      <c r="A263" s="187" t="s">
        <v>779</v>
      </c>
      <c r="B263" s="341" t="s">
        <v>887</v>
      </c>
      <c r="C263" s="342"/>
      <c r="D263" s="342"/>
      <c r="E263" s="343"/>
      <c r="F263" s="185"/>
      <c r="G263" s="185">
        <v>1</v>
      </c>
      <c r="H263" s="242"/>
    </row>
    <row r="264" spans="1:8" s="186" customFormat="1" x14ac:dyDescent="0.3">
      <c r="A264" s="188"/>
      <c r="B264" s="171" t="s">
        <v>765</v>
      </c>
      <c r="C264" s="172" t="s">
        <v>805</v>
      </c>
      <c r="D264" s="172"/>
      <c r="E264" s="172"/>
      <c r="F264" s="185"/>
      <c r="G264" s="185"/>
      <c r="H264" s="242"/>
    </row>
    <row r="265" spans="1:8" s="186" customFormat="1" x14ac:dyDescent="0.3">
      <c r="A265" s="188"/>
      <c r="B265" s="171" t="s">
        <v>930</v>
      </c>
      <c r="C265" s="172" t="s">
        <v>773</v>
      </c>
      <c r="D265" s="172"/>
      <c r="E265" s="172"/>
      <c r="F265" s="185"/>
      <c r="G265" s="185"/>
      <c r="H265" s="242"/>
    </row>
    <row r="266" spans="1:8" s="186" customFormat="1" x14ac:dyDescent="0.3">
      <c r="A266" s="180"/>
      <c r="B266" s="163" t="s">
        <v>931</v>
      </c>
      <c r="C266" s="184" t="s">
        <v>674</v>
      </c>
      <c r="D266" s="189">
        <v>1</v>
      </c>
      <c r="E266" s="189">
        <v>66</v>
      </c>
      <c r="F266" s="185"/>
      <c r="G266" s="185"/>
      <c r="H266" s="242"/>
    </row>
    <row r="267" spans="1:8" s="186" customFormat="1" x14ac:dyDescent="0.3">
      <c r="A267" s="180"/>
      <c r="B267" s="163" t="s">
        <v>932</v>
      </c>
      <c r="C267" s="184" t="s">
        <v>675</v>
      </c>
      <c r="D267" s="189">
        <v>1</v>
      </c>
      <c r="E267" s="189">
        <v>66</v>
      </c>
      <c r="F267" s="185"/>
      <c r="G267" s="185"/>
      <c r="H267" s="242"/>
    </row>
    <row r="268" spans="1:8" s="186" customFormat="1" x14ac:dyDescent="0.3">
      <c r="A268" s="180"/>
      <c r="B268" s="163" t="s">
        <v>933</v>
      </c>
      <c r="C268" s="184" t="s">
        <v>676</v>
      </c>
      <c r="D268" s="189">
        <v>1</v>
      </c>
      <c r="E268" s="189">
        <v>66</v>
      </c>
      <c r="F268" s="185"/>
      <c r="G268" s="185"/>
      <c r="H268" s="242"/>
    </row>
    <row r="269" spans="1:8" s="186" customFormat="1" x14ac:dyDescent="0.3">
      <c r="A269" s="180"/>
      <c r="B269" s="163" t="s">
        <v>934</v>
      </c>
      <c r="C269" s="184" t="s">
        <v>1161</v>
      </c>
      <c r="D269" s="189">
        <v>1</v>
      </c>
      <c r="E269" s="189">
        <v>66</v>
      </c>
      <c r="F269" s="185"/>
      <c r="G269" s="185"/>
      <c r="H269" s="242"/>
    </row>
    <row r="270" spans="1:8" s="186" customFormat="1" x14ac:dyDescent="0.3">
      <c r="A270" s="180"/>
      <c r="B270" s="163" t="s">
        <v>935</v>
      </c>
      <c r="C270" s="184" t="s">
        <v>926</v>
      </c>
      <c r="D270" s="189">
        <v>1</v>
      </c>
      <c r="E270" s="189">
        <v>66</v>
      </c>
      <c r="F270" s="185"/>
      <c r="G270" s="185"/>
      <c r="H270" s="242"/>
    </row>
    <row r="271" spans="1:8" s="186" customFormat="1" x14ac:dyDescent="0.3">
      <c r="A271" s="180"/>
      <c r="B271" s="163" t="s">
        <v>936</v>
      </c>
      <c r="C271" s="184" t="s">
        <v>927</v>
      </c>
      <c r="D271" s="189">
        <v>1</v>
      </c>
      <c r="E271" s="189">
        <v>66</v>
      </c>
      <c r="F271" s="185"/>
      <c r="G271" s="185"/>
      <c r="H271" s="242"/>
    </row>
    <row r="272" spans="1:8" s="186" customFormat="1" x14ac:dyDescent="0.3">
      <c r="A272" s="180"/>
      <c r="B272" s="163" t="s">
        <v>937</v>
      </c>
      <c r="C272" s="184" t="s">
        <v>928</v>
      </c>
      <c r="D272" s="189">
        <v>1</v>
      </c>
      <c r="E272" s="189">
        <v>66</v>
      </c>
      <c r="F272" s="185"/>
      <c r="G272" s="185"/>
      <c r="H272" s="242"/>
    </row>
    <row r="273" spans="1:8" s="186" customFormat="1" x14ac:dyDescent="0.3">
      <c r="A273" s="180"/>
      <c r="B273" s="163" t="s">
        <v>938</v>
      </c>
      <c r="C273" s="184" t="s">
        <v>1162</v>
      </c>
      <c r="D273" s="189">
        <v>1</v>
      </c>
      <c r="E273" s="189">
        <v>66</v>
      </c>
      <c r="F273" s="185"/>
      <c r="G273" s="185"/>
      <c r="H273" s="242"/>
    </row>
    <row r="274" spans="1:8" s="186" customFormat="1" x14ac:dyDescent="0.3">
      <c r="A274" s="180"/>
      <c r="B274" s="163" t="s">
        <v>939</v>
      </c>
      <c r="C274" s="184" t="s">
        <v>923</v>
      </c>
      <c r="D274" s="189">
        <v>1</v>
      </c>
      <c r="E274" s="189">
        <v>66</v>
      </c>
      <c r="F274" s="185"/>
      <c r="G274" s="185"/>
      <c r="H274" s="242"/>
    </row>
    <row r="275" spans="1:8" s="186" customFormat="1" x14ac:dyDescent="0.3">
      <c r="A275" s="180"/>
      <c r="B275" s="163" t="s">
        <v>940</v>
      </c>
      <c r="C275" s="184" t="s">
        <v>924</v>
      </c>
      <c r="D275" s="189">
        <v>1</v>
      </c>
      <c r="E275" s="189">
        <v>66</v>
      </c>
      <c r="F275" s="185"/>
      <c r="G275" s="185"/>
      <c r="H275" s="242"/>
    </row>
    <row r="276" spans="1:8" s="186" customFormat="1" x14ac:dyDescent="0.3">
      <c r="A276" s="180"/>
      <c r="B276" s="163" t="s">
        <v>941</v>
      </c>
      <c r="C276" s="184" t="s">
        <v>1163</v>
      </c>
      <c r="D276" s="189">
        <v>1</v>
      </c>
      <c r="E276" s="189">
        <v>66</v>
      </c>
      <c r="F276" s="185"/>
      <c r="G276" s="185"/>
      <c r="H276" s="242"/>
    </row>
    <row r="277" spans="1:8" s="186" customFormat="1" x14ac:dyDescent="0.3">
      <c r="A277" s="188"/>
      <c r="B277" s="171" t="s">
        <v>942</v>
      </c>
      <c r="C277" s="172" t="s">
        <v>774</v>
      </c>
      <c r="D277" s="172"/>
      <c r="E277" s="172"/>
      <c r="F277" s="185"/>
      <c r="G277" s="185"/>
      <c r="H277" s="243"/>
    </row>
    <row r="278" spans="1:8" s="186" customFormat="1" x14ac:dyDescent="0.3">
      <c r="A278" s="180"/>
      <c r="B278" s="163" t="s">
        <v>943</v>
      </c>
      <c r="C278" s="184" t="s">
        <v>925</v>
      </c>
      <c r="D278" s="189">
        <v>1</v>
      </c>
      <c r="E278" s="189">
        <v>80</v>
      </c>
      <c r="F278" s="185"/>
      <c r="G278" s="185"/>
      <c r="H278" s="242"/>
    </row>
    <row r="279" spans="1:8" s="186" customFormat="1" x14ac:dyDescent="0.3">
      <c r="A279" s="180"/>
      <c r="B279" s="163" t="s">
        <v>944</v>
      </c>
      <c r="C279" s="184" t="s">
        <v>1164</v>
      </c>
      <c r="D279" s="189">
        <v>1</v>
      </c>
      <c r="E279" s="189">
        <v>80</v>
      </c>
      <c r="F279" s="185"/>
      <c r="G279" s="185"/>
      <c r="H279" s="242"/>
    </row>
    <row r="280" spans="1:8" s="186" customFormat="1" x14ac:dyDescent="0.3">
      <c r="A280" s="180"/>
      <c r="B280" s="163" t="s">
        <v>945</v>
      </c>
      <c r="C280" s="184" t="s">
        <v>929</v>
      </c>
      <c r="D280" s="189">
        <v>1</v>
      </c>
      <c r="E280" s="189">
        <v>80</v>
      </c>
      <c r="F280" s="185"/>
      <c r="G280" s="185"/>
      <c r="H280" s="242"/>
    </row>
    <row r="281" spans="1:8" s="186" customFormat="1" x14ac:dyDescent="0.3">
      <c r="A281" s="180"/>
      <c r="B281" s="163" t="s">
        <v>946</v>
      </c>
      <c r="C281" s="184" t="s">
        <v>1165</v>
      </c>
      <c r="D281" s="189">
        <v>1</v>
      </c>
      <c r="E281" s="189">
        <v>80</v>
      </c>
      <c r="F281" s="185"/>
      <c r="G281" s="185"/>
      <c r="H281" s="242"/>
    </row>
    <row r="282" spans="1:8" s="186" customFormat="1" x14ac:dyDescent="0.3">
      <c r="A282" s="180"/>
      <c r="B282" s="163" t="s">
        <v>947</v>
      </c>
      <c r="C282" s="184" t="s">
        <v>1166</v>
      </c>
      <c r="D282" s="189">
        <v>1</v>
      </c>
      <c r="E282" s="189">
        <v>80</v>
      </c>
      <c r="F282" s="185"/>
      <c r="G282" s="185"/>
      <c r="H282" s="242"/>
    </row>
    <row r="283" spans="1:8" s="186" customFormat="1" x14ac:dyDescent="0.3">
      <c r="A283" s="180"/>
      <c r="B283" s="163" t="s">
        <v>948</v>
      </c>
      <c r="C283" s="184" t="s">
        <v>677</v>
      </c>
      <c r="D283" s="189">
        <v>1</v>
      </c>
      <c r="E283" s="189">
        <v>80</v>
      </c>
      <c r="F283" s="185"/>
      <c r="G283" s="185"/>
      <c r="H283" s="242"/>
    </row>
    <row r="284" spans="1:8" s="186" customFormat="1" x14ac:dyDescent="0.3">
      <c r="A284" s="180"/>
      <c r="B284" s="163" t="s">
        <v>949</v>
      </c>
      <c r="C284" s="184" t="s">
        <v>1167</v>
      </c>
      <c r="D284" s="189">
        <v>1</v>
      </c>
      <c r="E284" s="189">
        <v>80</v>
      </c>
      <c r="F284" s="185"/>
      <c r="G284" s="185"/>
      <c r="H284" s="242"/>
    </row>
    <row r="285" spans="1:8" s="186" customFormat="1" x14ac:dyDescent="0.3">
      <c r="A285" s="180"/>
      <c r="B285" s="163" t="s">
        <v>950</v>
      </c>
      <c r="C285" s="184" t="s">
        <v>1168</v>
      </c>
      <c r="D285" s="189">
        <v>1</v>
      </c>
      <c r="E285" s="189">
        <v>80</v>
      </c>
      <c r="F285" s="185"/>
      <c r="G285" s="185"/>
      <c r="H285" s="242"/>
    </row>
    <row r="286" spans="1:8" s="186" customFormat="1" x14ac:dyDescent="0.3">
      <c r="A286" s="180"/>
      <c r="B286" s="163" t="s">
        <v>951</v>
      </c>
      <c r="C286" s="184" t="s">
        <v>1169</v>
      </c>
      <c r="D286" s="189">
        <v>1</v>
      </c>
      <c r="E286" s="189">
        <v>80</v>
      </c>
      <c r="F286" s="185"/>
      <c r="G286" s="185"/>
      <c r="H286" s="242"/>
    </row>
    <row r="287" spans="1:8" s="186" customFormat="1" x14ac:dyDescent="0.3">
      <c r="A287" s="180"/>
      <c r="B287" s="163" t="s">
        <v>1172</v>
      </c>
      <c r="C287" s="184" t="s">
        <v>1170</v>
      </c>
      <c r="D287" s="189">
        <v>1</v>
      </c>
      <c r="E287" s="189">
        <v>80</v>
      </c>
      <c r="F287" s="185"/>
      <c r="G287" s="185"/>
      <c r="H287" s="242"/>
    </row>
    <row r="288" spans="1:8" s="186" customFormat="1" x14ac:dyDescent="0.3">
      <c r="A288" s="180"/>
      <c r="B288" s="163" t="s">
        <v>1173</v>
      </c>
      <c r="C288" s="184" t="s">
        <v>1171</v>
      </c>
      <c r="D288" s="189">
        <v>1</v>
      </c>
      <c r="E288" s="189">
        <v>80</v>
      </c>
      <c r="F288" s="185"/>
      <c r="G288" s="185"/>
      <c r="H288" s="242"/>
    </row>
    <row r="289" spans="1:8" s="186" customFormat="1" x14ac:dyDescent="0.3">
      <c r="A289" s="188"/>
      <c r="B289" s="171" t="s">
        <v>780</v>
      </c>
      <c r="C289" s="172" t="s">
        <v>806</v>
      </c>
      <c r="D289" s="172"/>
      <c r="E289" s="172"/>
      <c r="F289" s="185"/>
      <c r="G289" s="185"/>
      <c r="H289" s="242"/>
    </row>
    <row r="290" spans="1:8" s="186" customFormat="1" x14ac:dyDescent="0.3">
      <c r="A290" s="188"/>
      <c r="B290" s="171" t="s">
        <v>952</v>
      </c>
      <c r="C290" s="172" t="s">
        <v>773</v>
      </c>
      <c r="D290" s="172"/>
      <c r="E290" s="172"/>
      <c r="F290" s="185"/>
      <c r="G290" s="185"/>
      <c r="H290" s="242"/>
    </row>
    <row r="291" spans="1:8" s="186" customFormat="1" x14ac:dyDescent="0.3">
      <c r="A291" s="180"/>
      <c r="B291" s="163" t="s">
        <v>953</v>
      </c>
      <c r="C291" s="184" t="s">
        <v>674</v>
      </c>
      <c r="D291" s="207">
        <v>40</v>
      </c>
      <c r="E291" s="189">
        <v>71</v>
      </c>
      <c r="F291" s="185"/>
      <c r="G291" s="185"/>
      <c r="H291" s="242"/>
    </row>
    <row r="292" spans="1:8" s="186" customFormat="1" x14ac:dyDescent="0.3">
      <c r="A292" s="180"/>
      <c r="B292" s="163" t="s">
        <v>954</v>
      </c>
      <c r="C292" s="184" t="s">
        <v>675</v>
      </c>
      <c r="D292" s="207">
        <v>40</v>
      </c>
      <c r="E292" s="189">
        <v>71</v>
      </c>
      <c r="F292" s="185"/>
      <c r="G292" s="185"/>
      <c r="H292" s="242"/>
    </row>
    <row r="293" spans="1:8" s="186" customFormat="1" x14ac:dyDescent="0.3">
      <c r="A293" s="180"/>
      <c r="B293" s="163" t="s">
        <v>955</v>
      </c>
      <c r="C293" s="184" t="s">
        <v>676</v>
      </c>
      <c r="D293" s="207">
        <v>40</v>
      </c>
      <c r="E293" s="189">
        <v>71</v>
      </c>
      <c r="F293" s="185"/>
      <c r="G293" s="185"/>
      <c r="H293" s="242"/>
    </row>
    <row r="294" spans="1:8" s="186" customFormat="1" x14ac:dyDescent="0.3">
      <c r="A294" s="180"/>
      <c r="B294" s="163" t="s">
        <v>956</v>
      </c>
      <c r="C294" s="184" t="s">
        <v>1161</v>
      </c>
      <c r="D294" s="207">
        <v>40</v>
      </c>
      <c r="E294" s="189">
        <v>71</v>
      </c>
      <c r="F294" s="185"/>
      <c r="G294" s="185"/>
      <c r="H294" s="242"/>
    </row>
    <row r="295" spans="1:8" s="186" customFormat="1" x14ac:dyDescent="0.3">
      <c r="A295" s="180"/>
      <c r="B295" s="163" t="s">
        <v>957</v>
      </c>
      <c r="C295" s="184" t="s">
        <v>926</v>
      </c>
      <c r="D295" s="207">
        <v>40</v>
      </c>
      <c r="E295" s="189">
        <v>71</v>
      </c>
      <c r="F295" s="185"/>
      <c r="G295" s="185"/>
      <c r="H295" s="242"/>
    </row>
    <row r="296" spans="1:8" s="186" customFormat="1" x14ac:dyDescent="0.3">
      <c r="A296" s="180"/>
      <c r="B296" s="163" t="s">
        <v>958</v>
      </c>
      <c r="C296" s="184" t="s">
        <v>927</v>
      </c>
      <c r="D296" s="207">
        <v>40</v>
      </c>
      <c r="E296" s="189">
        <v>71</v>
      </c>
      <c r="F296" s="185"/>
      <c r="G296" s="185"/>
      <c r="H296" s="242"/>
    </row>
    <row r="297" spans="1:8" s="186" customFormat="1" x14ac:dyDescent="0.3">
      <c r="A297" s="180"/>
      <c r="B297" s="163" t="s">
        <v>959</v>
      </c>
      <c r="C297" s="184" t="s">
        <v>928</v>
      </c>
      <c r="D297" s="207">
        <v>40</v>
      </c>
      <c r="E297" s="189">
        <v>71</v>
      </c>
      <c r="F297" s="185"/>
      <c r="G297" s="185"/>
      <c r="H297" s="242"/>
    </row>
    <row r="298" spans="1:8" s="186" customFormat="1" x14ac:dyDescent="0.3">
      <c r="A298" s="180"/>
      <c r="B298" s="163" t="s">
        <v>960</v>
      </c>
      <c r="C298" s="184" t="s">
        <v>1162</v>
      </c>
      <c r="D298" s="207">
        <v>40</v>
      </c>
      <c r="E298" s="189">
        <v>71</v>
      </c>
      <c r="F298" s="185"/>
      <c r="G298" s="185"/>
      <c r="H298" s="242"/>
    </row>
    <row r="299" spans="1:8" s="186" customFormat="1" x14ac:dyDescent="0.3">
      <c r="A299" s="180"/>
      <c r="B299" s="163" t="s">
        <v>961</v>
      </c>
      <c r="C299" s="184" t="s">
        <v>923</v>
      </c>
      <c r="D299" s="207">
        <v>40</v>
      </c>
      <c r="E299" s="189">
        <v>71</v>
      </c>
      <c r="F299" s="185"/>
      <c r="G299" s="185"/>
      <c r="H299" s="242"/>
    </row>
    <row r="300" spans="1:8" s="186" customFormat="1" x14ac:dyDescent="0.3">
      <c r="A300" s="180"/>
      <c r="B300" s="163" t="s">
        <v>962</v>
      </c>
      <c r="C300" s="184" t="s">
        <v>924</v>
      </c>
      <c r="D300" s="207">
        <v>40</v>
      </c>
      <c r="E300" s="189">
        <v>71</v>
      </c>
      <c r="F300" s="185"/>
      <c r="G300" s="185"/>
      <c r="H300" s="242"/>
    </row>
    <row r="301" spans="1:8" s="186" customFormat="1" x14ac:dyDescent="0.3">
      <c r="A301" s="180"/>
      <c r="B301" s="163" t="s">
        <v>963</v>
      </c>
      <c r="C301" s="184" t="s">
        <v>1163</v>
      </c>
      <c r="D301" s="207">
        <v>40</v>
      </c>
      <c r="E301" s="189">
        <v>71</v>
      </c>
      <c r="F301" s="185"/>
      <c r="G301" s="185"/>
      <c r="H301" s="242"/>
    </row>
    <row r="302" spans="1:8" s="186" customFormat="1" x14ac:dyDescent="0.3">
      <c r="A302" s="188"/>
      <c r="B302" s="171" t="s">
        <v>964</v>
      </c>
      <c r="C302" s="172" t="s">
        <v>774</v>
      </c>
      <c r="D302" s="172"/>
      <c r="E302" s="172"/>
      <c r="F302" s="185"/>
      <c r="G302" s="185"/>
      <c r="H302" s="242"/>
    </row>
    <row r="303" spans="1:8" s="186" customFormat="1" x14ac:dyDescent="0.3">
      <c r="A303" s="180"/>
      <c r="B303" s="163" t="s">
        <v>965</v>
      </c>
      <c r="C303" s="184" t="s">
        <v>925</v>
      </c>
      <c r="D303" s="189">
        <v>1</v>
      </c>
      <c r="E303" s="189">
        <v>85</v>
      </c>
      <c r="F303" s="185"/>
      <c r="G303" s="185"/>
      <c r="H303" s="242"/>
    </row>
    <row r="304" spans="1:8" s="186" customFormat="1" x14ac:dyDescent="0.3">
      <c r="A304" s="180"/>
      <c r="B304" s="163" t="s">
        <v>966</v>
      </c>
      <c r="C304" s="184" t="s">
        <v>1164</v>
      </c>
      <c r="D304" s="189">
        <v>1</v>
      </c>
      <c r="E304" s="189">
        <v>85</v>
      </c>
      <c r="F304" s="185"/>
      <c r="G304" s="185"/>
      <c r="H304" s="242"/>
    </row>
    <row r="305" spans="1:8" s="186" customFormat="1" x14ac:dyDescent="0.3">
      <c r="A305" s="180"/>
      <c r="B305" s="163" t="s">
        <v>967</v>
      </c>
      <c r="C305" s="184" t="s">
        <v>929</v>
      </c>
      <c r="D305" s="189">
        <v>1</v>
      </c>
      <c r="E305" s="189">
        <v>85</v>
      </c>
      <c r="F305" s="185"/>
      <c r="G305" s="185"/>
      <c r="H305" s="242"/>
    </row>
    <row r="306" spans="1:8" s="186" customFormat="1" x14ac:dyDescent="0.3">
      <c r="A306" s="180"/>
      <c r="B306" s="163" t="s">
        <v>968</v>
      </c>
      <c r="C306" s="184" t="s">
        <v>1165</v>
      </c>
      <c r="D306" s="189">
        <v>1</v>
      </c>
      <c r="E306" s="189">
        <v>85</v>
      </c>
      <c r="F306" s="185"/>
      <c r="G306" s="185"/>
      <c r="H306" s="242"/>
    </row>
    <row r="307" spans="1:8" s="186" customFormat="1" x14ac:dyDescent="0.3">
      <c r="A307" s="180"/>
      <c r="B307" s="163" t="s">
        <v>969</v>
      </c>
      <c r="C307" s="184" t="s">
        <v>1166</v>
      </c>
      <c r="D307" s="189">
        <v>1</v>
      </c>
      <c r="E307" s="189">
        <v>85</v>
      </c>
      <c r="F307" s="185"/>
      <c r="G307" s="185"/>
      <c r="H307" s="242"/>
    </row>
    <row r="308" spans="1:8" s="186" customFormat="1" x14ac:dyDescent="0.3">
      <c r="A308" s="180"/>
      <c r="B308" s="163" t="s">
        <v>970</v>
      </c>
      <c r="C308" s="184" t="s">
        <v>677</v>
      </c>
      <c r="D308" s="189">
        <v>1</v>
      </c>
      <c r="E308" s="189">
        <v>85</v>
      </c>
      <c r="F308" s="185"/>
      <c r="G308" s="185"/>
      <c r="H308" s="242"/>
    </row>
    <row r="309" spans="1:8" s="186" customFormat="1" x14ac:dyDescent="0.3">
      <c r="A309" s="180"/>
      <c r="B309" s="163" t="s">
        <v>971</v>
      </c>
      <c r="C309" s="184" t="s">
        <v>1167</v>
      </c>
      <c r="D309" s="189">
        <v>1</v>
      </c>
      <c r="E309" s="189">
        <v>85</v>
      </c>
      <c r="F309" s="185"/>
      <c r="G309" s="185"/>
      <c r="H309" s="242"/>
    </row>
    <row r="310" spans="1:8" s="186" customFormat="1" x14ac:dyDescent="0.3">
      <c r="A310" s="180"/>
      <c r="B310" s="163" t="s">
        <v>972</v>
      </c>
      <c r="C310" s="184" t="s">
        <v>1168</v>
      </c>
      <c r="D310" s="189">
        <v>1</v>
      </c>
      <c r="E310" s="189">
        <v>85</v>
      </c>
      <c r="F310" s="185"/>
      <c r="G310" s="185"/>
      <c r="H310" s="242"/>
    </row>
    <row r="311" spans="1:8" s="186" customFormat="1" x14ac:dyDescent="0.3">
      <c r="A311" s="180"/>
      <c r="B311" s="163" t="s">
        <v>973</v>
      </c>
      <c r="C311" s="184" t="s">
        <v>1169</v>
      </c>
      <c r="D311" s="189">
        <v>1</v>
      </c>
      <c r="E311" s="189">
        <v>85</v>
      </c>
      <c r="F311" s="185"/>
      <c r="G311" s="185"/>
      <c r="H311" s="242"/>
    </row>
    <row r="312" spans="1:8" s="186" customFormat="1" x14ac:dyDescent="0.3">
      <c r="A312" s="180"/>
      <c r="B312" s="163" t="s">
        <v>1174</v>
      </c>
      <c r="C312" s="184" t="s">
        <v>1170</v>
      </c>
      <c r="D312" s="189">
        <v>1</v>
      </c>
      <c r="E312" s="189">
        <v>85</v>
      </c>
      <c r="F312" s="185"/>
      <c r="G312" s="185"/>
      <c r="H312" s="242"/>
    </row>
    <row r="313" spans="1:8" s="186" customFormat="1" x14ac:dyDescent="0.3">
      <c r="A313" s="180"/>
      <c r="B313" s="163" t="s">
        <v>1175</v>
      </c>
      <c r="C313" s="184" t="s">
        <v>1171</v>
      </c>
      <c r="D313" s="189">
        <v>1</v>
      </c>
      <c r="E313" s="189">
        <v>85</v>
      </c>
      <c r="F313" s="185"/>
      <c r="G313" s="185"/>
      <c r="H313" s="242"/>
    </row>
    <row r="314" spans="1:8" s="186" customFormat="1" x14ac:dyDescent="0.3">
      <c r="A314" s="172"/>
      <c r="B314" s="171" t="s">
        <v>974</v>
      </c>
      <c r="C314" s="172" t="s">
        <v>807</v>
      </c>
      <c r="D314" s="172"/>
      <c r="E314" s="172"/>
      <c r="F314" s="185"/>
      <c r="G314" s="185"/>
      <c r="H314" s="242"/>
    </row>
    <row r="315" spans="1:8" s="186" customFormat="1" x14ac:dyDescent="0.3">
      <c r="A315" s="180"/>
      <c r="B315" s="191" t="s">
        <v>975</v>
      </c>
      <c r="C315" s="184" t="s">
        <v>803</v>
      </c>
      <c r="D315" s="175">
        <v>1</v>
      </c>
      <c r="E315" s="175">
        <v>71</v>
      </c>
      <c r="F315" s="185"/>
      <c r="G315" s="185"/>
      <c r="H315" s="242"/>
    </row>
    <row r="316" spans="1:8" s="186" customFormat="1" x14ac:dyDescent="0.3">
      <c r="A316" s="180"/>
      <c r="B316" s="191" t="s">
        <v>1049</v>
      </c>
      <c r="C316" s="184" t="s">
        <v>1048</v>
      </c>
      <c r="D316" s="175">
        <v>1</v>
      </c>
      <c r="E316" s="175">
        <v>71</v>
      </c>
      <c r="F316" s="185"/>
      <c r="G316" s="185"/>
      <c r="H316" s="242"/>
    </row>
    <row r="317" spans="1:8" s="186" customFormat="1" x14ac:dyDescent="0.3">
      <c r="A317" s="180"/>
      <c r="B317" s="191" t="s">
        <v>1177</v>
      </c>
      <c r="C317" s="184" t="s">
        <v>1176</v>
      </c>
      <c r="D317" s="175">
        <v>1</v>
      </c>
      <c r="E317" s="175">
        <v>71</v>
      </c>
      <c r="F317" s="185"/>
      <c r="G317" s="185"/>
      <c r="H317" s="242"/>
    </row>
    <row r="318" spans="1:8" s="186" customFormat="1" x14ac:dyDescent="0.3">
      <c r="A318" s="188"/>
      <c r="B318" s="171" t="s">
        <v>976</v>
      </c>
      <c r="C318" s="172" t="s">
        <v>808</v>
      </c>
      <c r="D318" s="172"/>
      <c r="E318" s="172"/>
      <c r="F318" s="185"/>
      <c r="G318" s="185"/>
      <c r="H318" s="242"/>
    </row>
    <row r="319" spans="1:8" s="186" customFormat="1" x14ac:dyDescent="0.3">
      <c r="A319" s="188"/>
      <c r="B319" s="171" t="s">
        <v>977</v>
      </c>
      <c r="C319" s="172" t="s">
        <v>773</v>
      </c>
      <c r="D319" s="172"/>
      <c r="E319" s="172"/>
      <c r="F319" s="185"/>
      <c r="G319" s="185"/>
      <c r="H319" s="242"/>
    </row>
    <row r="320" spans="1:8" s="186" customFormat="1" x14ac:dyDescent="0.3">
      <c r="A320" s="180"/>
      <c r="B320" s="163" t="s">
        <v>978</v>
      </c>
      <c r="C320" s="184" t="s">
        <v>1178</v>
      </c>
      <c r="D320" s="189">
        <v>1</v>
      </c>
      <c r="E320" s="189">
        <v>71</v>
      </c>
      <c r="F320" s="185"/>
      <c r="G320" s="185"/>
      <c r="H320" s="242"/>
    </row>
    <row r="321" spans="1:9" s="186" customFormat="1" x14ac:dyDescent="0.3">
      <c r="A321" s="180"/>
      <c r="B321" s="163" t="s">
        <v>979</v>
      </c>
      <c r="C321" s="184" t="s">
        <v>1179</v>
      </c>
      <c r="D321" s="189">
        <v>1</v>
      </c>
      <c r="E321" s="189">
        <v>71</v>
      </c>
      <c r="F321" s="185"/>
      <c r="G321" s="185"/>
      <c r="H321" s="242"/>
    </row>
    <row r="322" spans="1:9" s="186" customFormat="1" x14ac:dyDescent="0.3">
      <c r="A322" s="180"/>
      <c r="B322" s="163" t="s">
        <v>980</v>
      </c>
      <c r="C322" s="184" t="s">
        <v>1180</v>
      </c>
      <c r="D322" s="189">
        <v>1</v>
      </c>
      <c r="E322" s="189">
        <v>71</v>
      </c>
      <c r="F322" s="185"/>
      <c r="G322" s="185"/>
      <c r="H322" s="242"/>
    </row>
    <row r="323" spans="1:9" s="186" customFormat="1" x14ac:dyDescent="0.3">
      <c r="A323" s="180"/>
      <c r="B323" s="163" t="s">
        <v>981</v>
      </c>
      <c r="C323" s="184" t="s">
        <v>674</v>
      </c>
      <c r="D323" s="189">
        <v>1</v>
      </c>
      <c r="E323" s="189">
        <v>71</v>
      </c>
      <c r="F323" s="185"/>
      <c r="G323" s="185"/>
      <c r="H323" s="242"/>
    </row>
    <row r="324" spans="1:9" s="186" customFormat="1" x14ac:dyDescent="0.3">
      <c r="A324" s="180"/>
      <c r="B324" s="163" t="s">
        <v>982</v>
      </c>
      <c r="C324" s="184" t="s">
        <v>987</v>
      </c>
      <c r="D324" s="189">
        <v>1</v>
      </c>
      <c r="E324" s="189">
        <v>71</v>
      </c>
      <c r="F324" s="185"/>
      <c r="G324" s="185"/>
      <c r="H324" s="242"/>
    </row>
    <row r="325" spans="1:9" s="186" customFormat="1" x14ac:dyDescent="0.3">
      <c r="A325" s="180"/>
      <c r="B325" s="163" t="s">
        <v>983</v>
      </c>
      <c r="C325" s="184" t="s">
        <v>1181</v>
      </c>
      <c r="D325" s="189">
        <v>1</v>
      </c>
      <c r="E325" s="189">
        <v>71</v>
      </c>
      <c r="F325" s="185"/>
      <c r="G325" s="185"/>
      <c r="H325" s="242"/>
    </row>
    <row r="326" spans="1:9" s="186" customFormat="1" x14ac:dyDescent="0.3">
      <c r="A326" s="180"/>
      <c r="B326" s="163" t="s">
        <v>984</v>
      </c>
      <c r="C326" s="184" t="s">
        <v>1182</v>
      </c>
      <c r="D326" s="189">
        <v>1</v>
      </c>
      <c r="E326" s="189">
        <v>71</v>
      </c>
      <c r="F326" s="185"/>
      <c r="G326" s="185"/>
      <c r="H326" s="242"/>
    </row>
    <row r="327" spans="1:9" s="186" customFormat="1" x14ac:dyDescent="0.3">
      <c r="A327" s="180"/>
      <c r="B327" s="163" t="s">
        <v>985</v>
      </c>
      <c r="C327" s="184" t="s">
        <v>804</v>
      </c>
      <c r="D327" s="189">
        <v>1</v>
      </c>
      <c r="E327" s="189">
        <v>71</v>
      </c>
      <c r="F327" s="185"/>
      <c r="G327" s="185"/>
      <c r="H327" s="242"/>
    </row>
    <row r="328" spans="1:9" s="186" customFormat="1" x14ac:dyDescent="0.3">
      <c r="A328" s="180"/>
      <c r="B328" s="163" t="s">
        <v>986</v>
      </c>
      <c r="C328" s="184" t="s">
        <v>1183</v>
      </c>
      <c r="D328" s="189">
        <v>1</v>
      </c>
      <c r="E328" s="189">
        <v>71</v>
      </c>
      <c r="F328" s="185"/>
      <c r="G328" s="185"/>
      <c r="H328" s="242"/>
    </row>
    <row r="329" spans="1:9" s="186" customFormat="1" x14ac:dyDescent="0.3">
      <c r="A329" s="188"/>
      <c r="B329" s="171" t="s">
        <v>988</v>
      </c>
      <c r="C329" s="172" t="s">
        <v>774</v>
      </c>
      <c r="D329" s="172"/>
      <c r="E329" s="172"/>
      <c r="F329" s="185"/>
      <c r="G329" s="185"/>
      <c r="H329" s="242"/>
    </row>
    <row r="330" spans="1:9" s="186" customFormat="1" x14ac:dyDescent="0.3">
      <c r="A330" s="180"/>
      <c r="B330" s="163" t="s">
        <v>989</v>
      </c>
      <c r="C330" s="184" t="s">
        <v>1184</v>
      </c>
      <c r="D330" s="189">
        <v>1</v>
      </c>
      <c r="E330" s="189">
        <v>85</v>
      </c>
      <c r="F330" s="185"/>
      <c r="G330" s="185"/>
      <c r="H330" s="242"/>
      <c r="I330" s="242"/>
    </row>
    <row r="331" spans="1:9" s="186" customFormat="1" x14ac:dyDescent="0.3">
      <c r="A331" s="180"/>
      <c r="B331" s="163" t="s">
        <v>990</v>
      </c>
      <c r="C331" s="184" t="s">
        <v>1185</v>
      </c>
      <c r="D331" s="189">
        <v>1</v>
      </c>
      <c r="E331" s="189">
        <v>85</v>
      </c>
      <c r="F331" s="185"/>
      <c r="G331" s="185"/>
      <c r="H331" s="242"/>
      <c r="I331" s="242"/>
    </row>
    <row r="332" spans="1:9" s="186" customFormat="1" x14ac:dyDescent="0.3">
      <c r="A332" s="180"/>
      <c r="B332" s="163" t="s">
        <v>991</v>
      </c>
      <c r="C332" s="184" t="s">
        <v>1186</v>
      </c>
      <c r="D332" s="189">
        <v>1</v>
      </c>
      <c r="E332" s="189">
        <v>85</v>
      </c>
      <c r="F332" s="185"/>
      <c r="G332" s="185"/>
      <c r="H332" s="242"/>
      <c r="I332" s="242"/>
    </row>
    <row r="333" spans="1:9" s="186" customFormat="1" x14ac:dyDescent="0.3">
      <c r="A333" s="180"/>
      <c r="B333" s="163" t="s">
        <v>992</v>
      </c>
      <c r="C333" s="184" t="s">
        <v>1187</v>
      </c>
      <c r="D333" s="189">
        <v>1</v>
      </c>
      <c r="E333" s="189">
        <v>85</v>
      </c>
      <c r="F333" s="185"/>
      <c r="G333" s="185"/>
      <c r="H333" s="242"/>
      <c r="I333" s="242"/>
    </row>
    <row r="334" spans="1:9" s="186" customFormat="1" x14ac:dyDescent="0.3">
      <c r="A334" s="180"/>
      <c r="B334" s="163" t="s">
        <v>993</v>
      </c>
      <c r="C334" s="184" t="s">
        <v>1188</v>
      </c>
      <c r="D334" s="189">
        <v>1</v>
      </c>
      <c r="E334" s="189">
        <v>85</v>
      </c>
      <c r="F334" s="185"/>
      <c r="G334" s="185"/>
      <c r="H334" s="242"/>
      <c r="I334" s="242"/>
    </row>
    <row r="335" spans="1:9" s="186" customFormat="1" x14ac:dyDescent="0.3">
      <c r="A335" s="180"/>
      <c r="B335" s="163" t="s">
        <v>994</v>
      </c>
      <c r="C335" s="184" t="s">
        <v>1189</v>
      </c>
      <c r="D335" s="189">
        <v>1</v>
      </c>
      <c r="E335" s="189">
        <v>85</v>
      </c>
      <c r="F335" s="185"/>
      <c r="G335" s="185"/>
      <c r="H335" s="242"/>
      <c r="I335" s="242"/>
    </row>
    <row r="336" spans="1:9" s="186" customFormat="1" x14ac:dyDescent="0.3">
      <c r="A336" s="180"/>
      <c r="B336" s="163" t="s">
        <v>995</v>
      </c>
      <c r="C336" s="184" t="s">
        <v>1190</v>
      </c>
      <c r="D336" s="189">
        <v>1</v>
      </c>
      <c r="E336" s="189">
        <v>85</v>
      </c>
      <c r="F336" s="185"/>
      <c r="G336" s="185"/>
      <c r="H336" s="242"/>
      <c r="I336" s="242"/>
    </row>
    <row r="337" spans="1:9" s="186" customFormat="1" x14ac:dyDescent="0.3">
      <c r="A337" s="180"/>
      <c r="B337" s="163" t="s">
        <v>996</v>
      </c>
      <c r="C337" s="184" t="s">
        <v>1191</v>
      </c>
      <c r="D337" s="189">
        <v>1</v>
      </c>
      <c r="E337" s="189">
        <v>85</v>
      </c>
      <c r="F337" s="185"/>
      <c r="G337" s="185"/>
      <c r="H337" s="242"/>
      <c r="I337" s="242"/>
    </row>
    <row r="338" spans="1:9" s="186" customFormat="1" x14ac:dyDescent="0.3">
      <c r="A338" s="180"/>
      <c r="B338" s="163" t="s">
        <v>997</v>
      </c>
      <c r="C338" s="184" t="s">
        <v>1192</v>
      </c>
      <c r="D338" s="189">
        <v>1</v>
      </c>
      <c r="E338" s="189">
        <v>85</v>
      </c>
      <c r="F338" s="185"/>
      <c r="G338" s="185"/>
      <c r="H338" s="242"/>
      <c r="I338" s="242"/>
    </row>
    <row r="339" spans="1:9" s="186" customFormat="1" x14ac:dyDescent="0.3">
      <c r="A339" s="180"/>
      <c r="B339" s="163" t="s">
        <v>998</v>
      </c>
      <c r="C339" s="184" t="s">
        <v>1193</v>
      </c>
      <c r="D339" s="189">
        <v>1</v>
      </c>
      <c r="E339" s="189">
        <v>85</v>
      </c>
      <c r="F339" s="185"/>
      <c r="G339" s="185"/>
      <c r="H339" s="242"/>
      <c r="I339" s="242"/>
    </row>
    <row r="340" spans="1:9" s="186" customFormat="1" x14ac:dyDescent="0.3">
      <c r="A340" s="180"/>
      <c r="B340" s="163" t="s">
        <v>1197</v>
      </c>
      <c r="C340" s="184" t="s">
        <v>1194</v>
      </c>
      <c r="D340" s="189">
        <v>1</v>
      </c>
      <c r="E340" s="189">
        <v>85</v>
      </c>
      <c r="F340" s="185"/>
      <c r="G340" s="185"/>
      <c r="H340" s="242"/>
      <c r="I340" s="242"/>
    </row>
    <row r="341" spans="1:9" s="186" customFormat="1" x14ac:dyDescent="0.3">
      <c r="A341" s="180"/>
      <c r="B341" s="163" t="s">
        <v>1198</v>
      </c>
      <c r="C341" s="184" t="s">
        <v>1195</v>
      </c>
      <c r="D341" s="189">
        <v>1</v>
      </c>
      <c r="E341" s="189">
        <v>85</v>
      </c>
      <c r="F341" s="185"/>
      <c r="G341" s="185"/>
      <c r="H341" s="242"/>
      <c r="I341" s="242"/>
    </row>
    <row r="342" spans="1:9" s="186" customFormat="1" x14ac:dyDescent="0.3">
      <c r="A342" s="180"/>
      <c r="B342" s="163" t="s">
        <v>1199</v>
      </c>
      <c r="C342" s="184" t="s">
        <v>1196</v>
      </c>
      <c r="D342" s="189">
        <v>1</v>
      </c>
      <c r="E342" s="189">
        <v>85</v>
      </c>
      <c r="F342" s="185"/>
      <c r="G342" s="185"/>
      <c r="H342" s="242"/>
      <c r="I342" s="242"/>
    </row>
    <row r="343" spans="1:9" s="186" customFormat="1" x14ac:dyDescent="0.3">
      <c r="A343" s="188"/>
      <c r="B343" s="171" t="s">
        <v>999</v>
      </c>
      <c r="C343" s="172" t="s">
        <v>921</v>
      </c>
      <c r="D343" s="172"/>
      <c r="E343" s="172"/>
      <c r="F343" s="185"/>
      <c r="G343" s="185"/>
      <c r="H343" s="242"/>
    </row>
    <row r="344" spans="1:9" s="186" customFormat="1" x14ac:dyDescent="0.3">
      <c r="A344" s="180"/>
      <c r="B344" s="163" t="s">
        <v>1000</v>
      </c>
      <c r="C344" s="184" t="s">
        <v>1200</v>
      </c>
      <c r="D344" s="189">
        <v>1</v>
      </c>
      <c r="E344" s="189">
        <v>85</v>
      </c>
      <c r="F344" s="185"/>
      <c r="G344" s="185"/>
      <c r="H344" s="242"/>
    </row>
    <row r="345" spans="1:9" s="186" customFormat="1" x14ac:dyDescent="0.3">
      <c r="A345" s="188"/>
      <c r="B345" s="171" t="s">
        <v>1001</v>
      </c>
      <c r="C345" s="172" t="s">
        <v>921</v>
      </c>
      <c r="D345" s="172"/>
      <c r="E345" s="172"/>
      <c r="F345" s="185"/>
      <c r="G345" s="185"/>
      <c r="H345" s="242"/>
    </row>
    <row r="346" spans="1:9" s="186" customFormat="1" x14ac:dyDescent="0.3">
      <c r="A346" s="180"/>
      <c r="B346" s="163" t="s">
        <v>1002</v>
      </c>
      <c r="C346" s="184" t="s">
        <v>1201</v>
      </c>
      <c r="D346" s="189">
        <v>1</v>
      </c>
      <c r="E346" s="189">
        <v>85</v>
      </c>
      <c r="F346" s="185"/>
      <c r="G346" s="185"/>
      <c r="H346" s="242"/>
    </row>
    <row r="347" spans="1:9" s="186" customFormat="1" x14ac:dyDescent="0.3">
      <c r="A347" s="188"/>
      <c r="B347" s="171" t="s">
        <v>1003</v>
      </c>
      <c r="C347" s="172" t="s">
        <v>1592</v>
      </c>
      <c r="D347" s="172"/>
      <c r="E347" s="172"/>
      <c r="F347" s="185"/>
      <c r="G347" s="185"/>
      <c r="H347" s="242"/>
    </row>
    <row r="348" spans="1:9" s="186" customFormat="1" x14ac:dyDescent="0.3">
      <c r="A348" s="188"/>
      <c r="B348" s="171" t="s">
        <v>1004</v>
      </c>
      <c r="C348" s="172" t="s">
        <v>773</v>
      </c>
      <c r="D348" s="172"/>
      <c r="E348" s="172"/>
      <c r="F348" s="185"/>
      <c r="G348" s="185"/>
      <c r="H348" s="242"/>
    </row>
    <row r="349" spans="1:9" s="186" customFormat="1" x14ac:dyDescent="0.3">
      <c r="A349" s="180"/>
      <c r="B349" s="163" t="s">
        <v>1005</v>
      </c>
      <c r="C349" s="184" t="s">
        <v>674</v>
      </c>
      <c r="D349" s="189">
        <v>1</v>
      </c>
      <c r="E349" s="189">
        <v>76</v>
      </c>
      <c r="F349" s="185"/>
      <c r="G349" s="185"/>
      <c r="H349" s="242"/>
    </row>
    <row r="350" spans="1:9" s="186" customFormat="1" x14ac:dyDescent="0.3">
      <c r="A350" s="180"/>
      <c r="B350" s="163" t="s">
        <v>1006</v>
      </c>
      <c r="C350" s="184" t="s">
        <v>675</v>
      </c>
      <c r="D350" s="189">
        <v>1</v>
      </c>
      <c r="E350" s="189">
        <v>76</v>
      </c>
      <c r="F350" s="185"/>
      <c r="G350" s="185"/>
      <c r="H350" s="242"/>
    </row>
    <row r="351" spans="1:9" s="186" customFormat="1" x14ac:dyDescent="0.3">
      <c r="A351" s="180"/>
      <c r="B351" s="163" t="s">
        <v>1007</v>
      </c>
      <c r="C351" s="184" t="s">
        <v>676</v>
      </c>
      <c r="D351" s="189">
        <v>1</v>
      </c>
      <c r="E351" s="189">
        <v>76</v>
      </c>
      <c r="F351" s="185"/>
      <c r="G351" s="185"/>
      <c r="H351" s="242"/>
    </row>
    <row r="352" spans="1:9" s="186" customFormat="1" x14ac:dyDescent="0.3">
      <c r="A352" s="180"/>
      <c r="B352" s="163" t="s">
        <v>1008</v>
      </c>
      <c r="C352" s="184" t="s">
        <v>1161</v>
      </c>
      <c r="D352" s="189">
        <v>1</v>
      </c>
      <c r="E352" s="189">
        <v>76</v>
      </c>
      <c r="F352" s="185"/>
      <c r="G352" s="185"/>
      <c r="H352" s="242"/>
    </row>
    <row r="353" spans="1:8" s="186" customFormat="1" x14ac:dyDescent="0.3">
      <c r="A353" s="180"/>
      <c r="B353" s="163" t="s">
        <v>1009</v>
      </c>
      <c r="C353" s="184" t="s">
        <v>926</v>
      </c>
      <c r="D353" s="189">
        <v>1</v>
      </c>
      <c r="E353" s="189">
        <v>76</v>
      </c>
      <c r="F353" s="185"/>
      <c r="G353" s="185"/>
      <c r="H353" s="242"/>
    </row>
    <row r="354" spans="1:8" s="186" customFormat="1" x14ac:dyDescent="0.3">
      <c r="A354" s="180"/>
      <c r="B354" s="163" t="s">
        <v>1010</v>
      </c>
      <c r="C354" s="184" t="s">
        <v>927</v>
      </c>
      <c r="D354" s="189">
        <v>1</v>
      </c>
      <c r="E354" s="189">
        <v>76</v>
      </c>
      <c r="F354" s="185"/>
      <c r="G354" s="185"/>
      <c r="H354" s="242"/>
    </row>
    <row r="355" spans="1:8" s="186" customFormat="1" x14ac:dyDescent="0.3">
      <c r="A355" s="180"/>
      <c r="B355" s="163" t="s">
        <v>1011</v>
      </c>
      <c r="C355" s="184" t="s">
        <v>928</v>
      </c>
      <c r="D355" s="189">
        <v>1</v>
      </c>
      <c r="E355" s="189">
        <v>76</v>
      </c>
      <c r="F355" s="185"/>
      <c r="G355" s="185"/>
      <c r="H355" s="242"/>
    </row>
    <row r="356" spans="1:8" s="186" customFormat="1" x14ac:dyDescent="0.3">
      <c r="A356" s="180"/>
      <c r="B356" s="163" t="s">
        <v>1012</v>
      </c>
      <c r="C356" s="184" t="s">
        <v>1162</v>
      </c>
      <c r="D356" s="189">
        <v>1</v>
      </c>
      <c r="E356" s="189">
        <v>76</v>
      </c>
      <c r="F356" s="185"/>
      <c r="G356" s="185"/>
      <c r="H356" s="242"/>
    </row>
    <row r="357" spans="1:8" s="186" customFormat="1" x14ac:dyDescent="0.3">
      <c r="A357" s="180"/>
      <c r="B357" s="163" t="s">
        <v>1013</v>
      </c>
      <c r="C357" s="184" t="s">
        <v>923</v>
      </c>
      <c r="D357" s="189">
        <v>1</v>
      </c>
      <c r="E357" s="189">
        <v>76</v>
      </c>
      <c r="F357" s="185"/>
      <c r="G357" s="185"/>
      <c r="H357" s="242"/>
    </row>
    <row r="358" spans="1:8" s="186" customFormat="1" x14ac:dyDescent="0.3">
      <c r="A358" s="180"/>
      <c r="B358" s="163" t="s">
        <v>1014</v>
      </c>
      <c r="C358" s="184" t="s">
        <v>924</v>
      </c>
      <c r="D358" s="189">
        <v>1</v>
      </c>
      <c r="E358" s="189">
        <v>76</v>
      </c>
      <c r="F358" s="185"/>
      <c r="G358" s="185"/>
      <c r="H358" s="242"/>
    </row>
    <row r="359" spans="1:8" s="186" customFormat="1" x14ac:dyDescent="0.3">
      <c r="A359" s="180"/>
      <c r="B359" s="163" t="s">
        <v>1015</v>
      </c>
      <c r="C359" s="184" t="s">
        <v>1163</v>
      </c>
      <c r="D359" s="189">
        <v>1</v>
      </c>
      <c r="E359" s="189">
        <v>76</v>
      </c>
      <c r="F359" s="185"/>
      <c r="G359" s="185"/>
      <c r="H359" s="242"/>
    </row>
    <row r="360" spans="1:8" s="186" customFormat="1" x14ac:dyDescent="0.3">
      <c r="A360" s="188"/>
      <c r="B360" s="171" t="s">
        <v>1016</v>
      </c>
      <c r="C360" s="172" t="s">
        <v>774</v>
      </c>
      <c r="D360" s="172"/>
      <c r="E360" s="172"/>
      <c r="F360" s="185"/>
      <c r="G360" s="185"/>
      <c r="H360" s="242"/>
    </row>
    <row r="361" spans="1:8" s="186" customFormat="1" x14ac:dyDescent="0.3">
      <c r="A361" s="180"/>
      <c r="B361" s="163" t="s">
        <v>1017</v>
      </c>
      <c r="C361" s="184" t="s">
        <v>925</v>
      </c>
      <c r="D361" s="189">
        <v>1</v>
      </c>
      <c r="E361" s="189">
        <v>90</v>
      </c>
      <c r="F361" s="185"/>
      <c r="G361" s="185"/>
      <c r="H361" s="242"/>
    </row>
    <row r="362" spans="1:8" s="186" customFormat="1" x14ac:dyDescent="0.3">
      <c r="A362" s="180"/>
      <c r="B362" s="163" t="s">
        <v>1018</v>
      </c>
      <c r="C362" s="184" t="s">
        <v>1164</v>
      </c>
      <c r="D362" s="189">
        <v>1</v>
      </c>
      <c r="E362" s="189">
        <v>90</v>
      </c>
      <c r="F362" s="185"/>
      <c r="G362" s="185"/>
      <c r="H362" s="242"/>
    </row>
    <row r="363" spans="1:8" s="186" customFormat="1" x14ac:dyDescent="0.3">
      <c r="A363" s="180"/>
      <c r="B363" s="163" t="s">
        <v>1019</v>
      </c>
      <c r="C363" s="184" t="s">
        <v>929</v>
      </c>
      <c r="D363" s="189">
        <v>1</v>
      </c>
      <c r="E363" s="189">
        <v>90</v>
      </c>
      <c r="F363" s="185"/>
      <c r="G363" s="185"/>
      <c r="H363" s="242"/>
    </row>
    <row r="364" spans="1:8" s="186" customFormat="1" x14ac:dyDescent="0.3">
      <c r="A364" s="180"/>
      <c r="B364" s="163" t="s">
        <v>1020</v>
      </c>
      <c r="C364" s="184" t="s">
        <v>1165</v>
      </c>
      <c r="D364" s="189">
        <v>1</v>
      </c>
      <c r="E364" s="189">
        <v>90</v>
      </c>
      <c r="F364" s="185"/>
      <c r="G364" s="185"/>
      <c r="H364" s="242"/>
    </row>
    <row r="365" spans="1:8" s="186" customFormat="1" x14ac:dyDescent="0.3">
      <c r="A365" s="180"/>
      <c r="B365" s="163" t="s">
        <v>1021</v>
      </c>
      <c r="C365" s="184" t="s">
        <v>1166</v>
      </c>
      <c r="D365" s="189">
        <v>1</v>
      </c>
      <c r="E365" s="189">
        <v>90</v>
      </c>
      <c r="F365" s="185"/>
      <c r="G365" s="185"/>
      <c r="H365" s="242"/>
    </row>
    <row r="366" spans="1:8" s="186" customFormat="1" x14ac:dyDescent="0.3">
      <c r="A366" s="180"/>
      <c r="B366" s="163" t="s">
        <v>1022</v>
      </c>
      <c r="C366" s="184" t="s">
        <v>677</v>
      </c>
      <c r="D366" s="189">
        <v>1</v>
      </c>
      <c r="E366" s="189">
        <v>90</v>
      </c>
      <c r="F366" s="185"/>
      <c r="G366" s="185"/>
      <c r="H366" s="242"/>
    </row>
    <row r="367" spans="1:8" s="186" customFormat="1" x14ac:dyDescent="0.3">
      <c r="A367" s="180"/>
      <c r="B367" s="163" t="s">
        <v>1023</v>
      </c>
      <c r="C367" s="184" t="s">
        <v>1167</v>
      </c>
      <c r="D367" s="189">
        <v>1</v>
      </c>
      <c r="E367" s="189">
        <v>90</v>
      </c>
      <c r="F367" s="185"/>
      <c r="G367" s="185"/>
      <c r="H367" s="242"/>
    </row>
    <row r="368" spans="1:8" s="186" customFormat="1" x14ac:dyDescent="0.3">
      <c r="A368" s="180"/>
      <c r="B368" s="163" t="s">
        <v>1024</v>
      </c>
      <c r="C368" s="184" t="s">
        <v>1168</v>
      </c>
      <c r="D368" s="189">
        <v>1</v>
      </c>
      <c r="E368" s="189">
        <v>90</v>
      </c>
      <c r="F368" s="185"/>
      <c r="G368" s="185"/>
      <c r="H368" s="242"/>
    </row>
    <row r="369" spans="1:8" s="186" customFormat="1" x14ac:dyDescent="0.3">
      <c r="A369" s="180"/>
      <c r="B369" s="163" t="s">
        <v>1202</v>
      </c>
      <c r="C369" s="184" t="s">
        <v>1169</v>
      </c>
      <c r="D369" s="189">
        <v>1</v>
      </c>
      <c r="E369" s="189">
        <v>90</v>
      </c>
      <c r="F369" s="185"/>
      <c r="G369" s="185"/>
      <c r="H369" s="242"/>
    </row>
    <row r="370" spans="1:8" s="186" customFormat="1" x14ac:dyDescent="0.3">
      <c r="A370" s="180"/>
      <c r="B370" s="163" t="s">
        <v>1203</v>
      </c>
      <c r="C370" s="184" t="s">
        <v>1170</v>
      </c>
      <c r="D370" s="189">
        <v>1</v>
      </c>
      <c r="E370" s="189">
        <v>90</v>
      </c>
      <c r="F370" s="185"/>
      <c r="G370" s="185"/>
      <c r="H370" s="242"/>
    </row>
    <row r="371" spans="1:8" s="186" customFormat="1" x14ac:dyDescent="0.3">
      <c r="A371" s="180"/>
      <c r="B371" s="163" t="s">
        <v>1204</v>
      </c>
      <c r="C371" s="184" t="s">
        <v>1171</v>
      </c>
      <c r="D371" s="189">
        <v>1</v>
      </c>
      <c r="E371" s="189">
        <v>90</v>
      </c>
      <c r="F371" s="185"/>
      <c r="G371" s="185"/>
      <c r="H371" s="242"/>
    </row>
    <row r="372" spans="1:8" s="186" customFormat="1" x14ac:dyDescent="0.3">
      <c r="A372" s="188"/>
      <c r="B372" s="171" t="s">
        <v>1594</v>
      </c>
      <c r="C372" s="172" t="s">
        <v>921</v>
      </c>
      <c r="D372" s="172"/>
      <c r="E372" s="172"/>
      <c r="F372" s="185"/>
      <c r="G372" s="185"/>
      <c r="H372" s="242"/>
    </row>
    <row r="373" spans="1:8" s="186" customFormat="1" x14ac:dyDescent="0.3">
      <c r="A373" s="180"/>
      <c r="B373" s="163" t="s">
        <v>1595</v>
      </c>
      <c r="C373" s="184" t="s">
        <v>1200</v>
      </c>
      <c r="D373" s="189">
        <v>1</v>
      </c>
      <c r="E373" s="189">
        <v>85</v>
      </c>
      <c r="F373" s="185"/>
      <c r="G373" s="185"/>
      <c r="H373" s="242"/>
    </row>
    <row r="374" spans="1:8" s="186" customFormat="1" x14ac:dyDescent="0.3">
      <c r="A374" s="188"/>
      <c r="B374" s="171" t="s">
        <v>1596</v>
      </c>
      <c r="C374" s="172" t="s">
        <v>921</v>
      </c>
      <c r="D374" s="172"/>
      <c r="E374" s="172"/>
      <c r="F374" s="185"/>
      <c r="G374" s="185"/>
      <c r="H374" s="242"/>
    </row>
    <row r="375" spans="1:8" s="186" customFormat="1" x14ac:dyDescent="0.3">
      <c r="A375" s="180"/>
      <c r="B375" s="163" t="s">
        <v>1597</v>
      </c>
      <c r="C375" s="184" t="s">
        <v>1201</v>
      </c>
      <c r="D375" s="189">
        <v>1</v>
      </c>
      <c r="E375" s="189">
        <v>85</v>
      </c>
      <c r="F375" s="185"/>
      <c r="G375" s="185"/>
      <c r="H375" s="242"/>
    </row>
    <row r="376" spans="1:8" s="186" customFormat="1" x14ac:dyDescent="0.3">
      <c r="A376" s="172"/>
      <c r="B376" s="171" t="s">
        <v>1025</v>
      </c>
      <c r="C376" s="172" t="s">
        <v>888</v>
      </c>
      <c r="D376" s="172"/>
      <c r="E376" s="172"/>
      <c r="F376" s="185"/>
      <c r="G376" s="185"/>
      <c r="H376" s="242"/>
    </row>
    <row r="377" spans="1:8" s="186" customFormat="1" x14ac:dyDescent="0.3">
      <c r="A377" s="188"/>
      <c r="B377" s="171" t="s">
        <v>1026</v>
      </c>
      <c r="C377" s="172" t="s">
        <v>773</v>
      </c>
      <c r="D377" s="172"/>
      <c r="E377" s="172"/>
      <c r="F377" s="185"/>
      <c r="G377" s="185"/>
      <c r="H377" s="242"/>
    </row>
    <row r="378" spans="1:8" s="186" customFormat="1" ht="27.6" x14ac:dyDescent="0.3">
      <c r="A378" s="180"/>
      <c r="B378" s="191" t="s">
        <v>1027</v>
      </c>
      <c r="C378" s="184" t="s">
        <v>1205</v>
      </c>
      <c r="D378" s="175"/>
      <c r="E378" s="175"/>
      <c r="F378" s="185"/>
      <c r="G378" s="185">
        <v>1</v>
      </c>
      <c r="H378" s="242"/>
    </row>
    <row r="379" spans="1:8" s="186" customFormat="1" x14ac:dyDescent="0.3">
      <c r="A379" s="180"/>
      <c r="B379" s="191" t="s">
        <v>13</v>
      </c>
      <c r="C379" s="218" t="s">
        <v>1397</v>
      </c>
      <c r="D379" s="175">
        <v>1</v>
      </c>
      <c r="E379" s="175">
        <v>3</v>
      </c>
      <c r="F379" s="185"/>
      <c r="G379" s="185"/>
      <c r="H379" s="242"/>
    </row>
    <row r="380" spans="1:8" s="186" customFormat="1" x14ac:dyDescent="0.3">
      <c r="A380" s="180"/>
      <c r="B380" s="191" t="s">
        <v>13</v>
      </c>
      <c r="C380" s="218" t="s">
        <v>1398</v>
      </c>
      <c r="D380" s="175">
        <v>4</v>
      </c>
      <c r="E380" s="175">
        <v>6</v>
      </c>
      <c r="F380" s="185"/>
      <c r="G380" s="185"/>
      <c r="H380" s="242"/>
    </row>
    <row r="381" spans="1:8" s="186" customFormat="1" x14ac:dyDescent="0.3">
      <c r="A381" s="180"/>
      <c r="B381" s="191" t="s">
        <v>13</v>
      </c>
      <c r="C381" s="218" t="s">
        <v>1399</v>
      </c>
      <c r="D381" s="175">
        <v>7</v>
      </c>
      <c r="E381" s="175">
        <v>9</v>
      </c>
      <c r="F381" s="185"/>
      <c r="G381" s="185"/>
      <c r="H381" s="242"/>
    </row>
    <row r="382" spans="1:8" s="186" customFormat="1" x14ac:dyDescent="0.3">
      <c r="A382" s="180"/>
      <c r="B382" s="191" t="s">
        <v>13</v>
      </c>
      <c r="C382" s="218" t="s">
        <v>1400</v>
      </c>
      <c r="D382" s="175">
        <v>10</v>
      </c>
      <c r="E382" s="175">
        <v>12</v>
      </c>
      <c r="F382" s="185"/>
      <c r="G382" s="185"/>
      <c r="H382" s="242"/>
    </row>
    <row r="383" spans="1:8" s="186" customFormat="1" x14ac:dyDescent="0.3">
      <c r="A383" s="180"/>
      <c r="B383" s="191" t="s">
        <v>13</v>
      </c>
      <c r="C383" s="218" t="s">
        <v>1401</v>
      </c>
      <c r="D383" s="175">
        <v>13</v>
      </c>
      <c r="E383" s="175">
        <v>15</v>
      </c>
      <c r="F383" s="185"/>
      <c r="G383" s="185"/>
      <c r="H383" s="242"/>
    </row>
    <row r="384" spans="1:8" s="186" customFormat="1" x14ac:dyDescent="0.3">
      <c r="A384" s="180"/>
      <c r="B384" s="191" t="s">
        <v>13</v>
      </c>
      <c r="C384" s="218" t="s">
        <v>1402</v>
      </c>
      <c r="D384" s="175">
        <v>16</v>
      </c>
      <c r="E384" s="175">
        <v>18</v>
      </c>
      <c r="F384" s="185"/>
      <c r="G384" s="185"/>
      <c r="H384" s="242"/>
    </row>
    <row r="385" spans="1:8" s="186" customFormat="1" x14ac:dyDescent="0.3">
      <c r="A385" s="180"/>
      <c r="B385" s="191" t="s">
        <v>13</v>
      </c>
      <c r="C385" s="218" t="s">
        <v>1403</v>
      </c>
      <c r="D385" s="175">
        <v>19</v>
      </c>
      <c r="E385" s="175">
        <v>21</v>
      </c>
      <c r="F385" s="185"/>
      <c r="G385" s="185"/>
      <c r="H385" s="242"/>
    </row>
    <row r="386" spans="1:8" s="186" customFormat="1" x14ac:dyDescent="0.3">
      <c r="A386" s="180"/>
      <c r="B386" s="191" t="s">
        <v>13</v>
      </c>
      <c r="C386" s="218" t="s">
        <v>1404</v>
      </c>
      <c r="D386" s="175">
        <v>22</v>
      </c>
      <c r="E386" s="175">
        <v>23</v>
      </c>
      <c r="F386" s="185"/>
      <c r="G386" s="185"/>
      <c r="H386" s="242"/>
    </row>
    <row r="387" spans="1:8" s="186" customFormat="1" x14ac:dyDescent="0.3">
      <c r="A387" s="180"/>
      <c r="B387" s="191" t="s">
        <v>13</v>
      </c>
      <c r="C387" s="218" t="s">
        <v>1396</v>
      </c>
      <c r="D387" s="175">
        <v>24</v>
      </c>
      <c r="E387" s="175">
        <v>26</v>
      </c>
      <c r="F387" s="185"/>
      <c r="G387" s="185"/>
      <c r="H387" s="242"/>
    </row>
    <row r="388" spans="1:8" s="186" customFormat="1" ht="27.6" x14ac:dyDescent="0.3">
      <c r="A388" s="180"/>
      <c r="B388" s="191" t="s">
        <v>1028</v>
      </c>
      <c r="C388" s="184" t="s">
        <v>1206</v>
      </c>
      <c r="D388" s="175"/>
      <c r="E388" s="175"/>
      <c r="F388" s="185"/>
      <c r="G388" s="185">
        <v>1</v>
      </c>
      <c r="H388" s="242"/>
    </row>
    <row r="389" spans="1:8" s="186" customFormat="1" x14ac:dyDescent="0.3">
      <c r="A389" s="180"/>
      <c r="B389" s="191" t="s">
        <v>13</v>
      </c>
      <c r="C389" s="218" t="s">
        <v>1472</v>
      </c>
      <c r="D389" s="175">
        <v>1</v>
      </c>
      <c r="E389" s="175">
        <v>3</v>
      </c>
      <c r="F389" s="185"/>
      <c r="G389" s="185"/>
      <c r="H389" s="242"/>
    </row>
    <row r="390" spans="1:8" s="186" customFormat="1" x14ac:dyDescent="0.3">
      <c r="A390" s="180"/>
      <c r="B390" s="191" t="s">
        <v>13</v>
      </c>
      <c r="C390" s="218" t="s">
        <v>1473</v>
      </c>
      <c r="D390" s="175">
        <v>4</v>
      </c>
      <c r="E390" s="175">
        <v>6</v>
      </c>
      <c r="F390" s="185"/>
      <c r="G390" s="185"/>
      <c r="H390" s="242"/>
    </row>
    <row r="391" spans="1:8" s="186" customFormat="1" x14ac:dyDescent="0.3">
      <c r="A391" s="180"/>
      <c r="B391" s="191" t="s">
        <v>13</v>
      </c>
      <c r="C391" s="218" t="s">
        <v>1474</v>
      </c>
      <c r="D391" s="175">
        <v>7</v>
      </c>
      <c r="E391" s="175">
        <v>9</v>
      </c>
      <c r="F391" s="185"/>
      <c r="G391" s="185"/>
      <c r="H391" s="242"/>
    </row>
    <row r="392" spans="1:8" s="186" customFormat="1" x14ac:dyDescent="0.3">
      <c r="A392" s="180"/>
      <c r="B392" s="191" t="s">
        <v>13</v>
      </c>
      <c r="C392" s="218" t="s">
        <v>1396</v>
      </c>
      <c r="D392" s="175">
        <v>10</v>
      </c>
      <c r="E392" s="175">
        <v>12</v>
      </c>
      <c r="F392" s="185"/>
      <c r="G392" s="185"/>
      <c r="H392" s="242"/>
    </row>
    <row r="393" spans="1:8" s="186" customFormat="1" x14ac:dyDescent="0.3">
      <c r="A393" s="188"/>
      <c r="B393" s="171" t="s">
        <v>1029</v>
      </c>
      <c r="C393" s="172" t="s">
        <v>774</v>
      </c>
      <c r="D393" s="172"/>
      <c r="E393" s="172"/>
      <c r="F393" s="185"/>
      <c r="G393" s="185"/>
      <c r="H393" s="242"/>
    </row>
    <row r="394" spans="1:8" s="186" customFormat="1" ht="27.6" x14ac:dyDescent="0.3">
      <c r="A394" s="180"/>
      <c r="B394" s="191" t="s">
        <v>1030</v>
      </c>
      <c r="C394" s="184" t="s">
        <v>1207</v>
      </c>
      <c r="D394" s="175"/>
      <c r="E394" s="175"/>
      <c r="F394" s="185"/>
      <c r="G394" s="185">
        <v>1</v>
      </c>
      <c r="H394" s="242"/>
    </row>
    <row r="395" spans="1:8" s="186" customFormat="1" ht="18.75" customHeight="1" x14ac:dyDescent="0.3">
      <c r="A395" s="180"/>
      <c r="B395" s="191" t="s">
        <v>13</v>
      </c>
      <c r="C395" s="218" t="s">
        <v>1475</v>
      </c>
      <c r="D395" s="175">
        <v>1</v>
      </c>
      <c r="E395" s="175">
        <v>3</v>
      </c>
      <c r="F395" s="185"/>
      <c r="G395" s="185"/>
      <c r="H395" s="242"/>
    </row>
    <row r="396" spans="1:8" s="186" customFormat="1" x14ac:dyDescent="0.3">
      <c r="A396" s="180"/>
      <c r="B396" s="191" t="s">
        <v>13</v>
      </c>
      <c r="C396" s="218" t="s">
        <v>1476</v>
      </c>
      <c r="D396" s="175">
        <v>4</v>
      </c>
      <c r="E396" s="175">
        <v>6</v>
      </c>
      <c r="F396" s="185"/>
      <c r="G396" s="185"/>
      <c r="H396" s="242"/>
    </row>
    <row r="397" spans="1:8" s="186" customFormat="1" x14ac:dyDescent="0.3">
      <c r="A397" s="180"/>
      <c r="B397" s="191" t="s">
        <v>13</v>
      </c>
      <c r="C397" s="218" t="s">
        <v>1477</v>
      </c>
      <c r="D397" s="175">
        <v>7</v>
      </c>
      <c r="E397" s="175">
        <v>9</v>
      </c>
      <c r="F397" s="185"/>
      <c r="G397" s="185"/>
      <c r="H397" s="242"/>
    </row>
    <row r="398" spans="1:8" s="186" customFormat="1" x14ac:dyDescent="0.3">
      <c r="A398" s="180"/>
      <c r="B398" s="191" t="s">
        <v>13</v>
      </c>
      <c r="C398" s="218" t="s">
        <v>1478</v>
      </c>
      <c r="D398" s="175">
        <v>10</v>
      </c>
      <c r="E398" s="175">
        <v>12</v>
      </c>
      <c r="F398" s="185"/>
      <c r="G398" s="185"/>
      <c r="H398" s="242"/>
    </row>
    <row r="399" spans="1:8" s="186" customFormat="1" x14ac:dyDescent="0.3">
      <c r="A399" s="180"/>
      <c r="B399" s="191" t="s">
        <v>13</v>
      </c>
      <c r="C399" s="218" t="s">
        <v>1479</v>
      </c>
      <c r="D399" s="175">
        <v>13</v>
      </c>
      <c r="E399" s="175">
        <v>15</v>
      </c>
      <c r="F399" s="185"/>
      <c r="G399" s="185"/>
      <c r="H399" s="242"/>
    </row>
    <row r="400" spans="1:8" s="186" customFormat="1" x14ac:dyDescent="0.3">
      <c r="A400" s="180"/>
      <c r="B400" s="191" t="s">
        <v>13</v>
      </c>
      <c r="C400" s="218" t="s">
        <v>1396</v>
      </c>
      <c r="D400" s="175">
        <v>16</v>
      </c>
      <c r="E400" s="175">
        <v>18</v>
      </c>
      <c r="F400" s="185"/>
      <c r="G400" s="185"/>
      <c r="H400" s="242"/>
    </row>
    <row r="401" spans="1:8" s="186" customFormat="1" ht="27.6" x14ac:dyDescent="0.3">
      <c r="A401" s="180"/>
      <c r="B401" s="191" t="s">
        <v>1076</v>
      </c>
      <c r="C401" s="184" t="s">
        <v>1208</v>
      </c>
      <c r="D401" s="175"/>
      <c r="E401" s="175"/>
      <c r="F401" s="185"/>
      <c r="G401" s="185">
        <v>1</v>
      </c>
      <c r="H401" s="242"/>
    </row>
    <row r="402" spans="1:8" s="186" customFormat="1" x14ac:dyDescent="0.3">
      <c r="A402" s="222"/>
      <c r="B402" s="191" t="s">
        <v>13</v>
      </c>
      <c r="C402" s="218" t="s">
        <v>1480</v>
      </c>
      <c r="D402" s="175">
        <v>1</v>
      </c>
      <c r="E402" s="175">
        <v>3</v>
      </c>
      <c r="F402" s="185"/>
      <c r="G402" s="185"/>
      <c r="H402" s="242"/>
    </row>
    <row r="403" spans="1:8" s="186" customFormat="1" x14ac:dyDescent="0.3">
      <c r="A403" s="222"/>
      <c r="B403" s="191" t="s">
        <v>13</v>
      </c>
      <c r="C403" s="218" t="s">
        <v>1481</v>
      </c>
      <c r="D403" s="175">
        <v>4</v>
      </c>
      <c r="E403" s="175">
        <v>6</v>
      </c>
      <c r="F403" s="185"/>
      <c r="G403" s="185"/>
      <c r="H403" s="242"/>
    </row>
    <row r="404" spans="1:8" s="186" customFormat="1" x14ac:dyDescent="0.3">
      <c r="A404" s="222"/>
      <c r="B404" s="191" t="s">
        <v>13</v>
      </c>
      <c r="C404" s="218" t="s">
        <v>1482</v>
      </c>
      <c r="D404" s="175">
        <v>7</v>
      </c>
      <c r="E404" s="175">
        <v>9</v>
      </c>
      <c r="F404" s="185"/>
      <c r="G404" s="185"/>
      <c r="H404" s="242"/>
    </row>
    <row r="405" spans="1:8" s="186" customFormat="1" x14ac:dyDescent="0.3">
      <c r="A405" s="180"/>
      <c r="B405" s="191" t="s">
        <v>13</v>
      </c>
      <c r="C405" s="218" t="s">
        <v>1483</v>
      </c>
      <c r="D405" s="175">
        <v>10</v>
      </c>
      <c r="E405" s="175">
        <v>12</v>
      </c>
      <c r="F405" s="185"/>
      <c r="G405" s="185"/>
      <c r="H405" s="242"/>
    </row>
    <row r="406" spans="1:8" s="186" customFormat="1" x14ac:dyDescent="0.3">
      <c r="A406" s="180"/>
      <c r="B406" s="191" t="s">
        <v>13</v>
      </c>
      <c r="C406" s="218" t="s">
        <v>1484</v>
      </c>
      <c r="D406" s="175">
        <v>13</v>
      </c>
      <c r="E406" s="175">
        <v>15</v>
      </c>
      <c r="F406" s="185"/>
      <c r="G406" s="185"/>
      <c r="H406" s="242"/>
    </row>
    <row r="407" spans="1:8" s="186" customFormat="1" x14ac:dyDescent="0.3">
      <c r="A407" s="180"/>
      <c r="B407" s="191" t="s">
        <v>13</v>
      </c>
      <c r="C407" s="218" t="s">
        <v>1485</v>
      </c>
      <c r="D407" s="175">
        <v>16</v>
      </c>
      <c r="E407" s="175">
        <v>18</v>
      </c>
      <c r="F407" s="185"/>
      <c r="G407" s="185"/>
      <c r="H407" s="242"/>
    </row>
    <row r="408" spans="1:8" s="186" customFormat="1" x14ac:dyDescent="0.3">
      <c r="A408" s="180"/>
      <c r="B408" s="191" t="s">
        <v>13</v>
      </c>
      <c r="C408" s="218" t="s">
        <v>1396</v>
      </c>
      <c r="D408" s="175">
        <v>19</v>
      </c>
      <c r="E408" s="175">
        <v>21</v>
      </c>
      <c r="F408" s="185"/>
      <c r="G408" s="185"/>
      <c r="H408" s="242"/>
    </row>
    <row r="409" spans="1:8" s="186" customFormat="1" ht="27.6" x14ac:dyDescent="0.3">
      <c r="A409" s="180"/>
      <c r="B409" s="191" t="s">
        <v>1075</v>
      </c>
      <c r="C409" s="184" t="s">
        <v>1209</v>
      </c>
      <c r="D409" s="175"/>
      <c r="E409" s="175"/>
      <c r="F409" s="185"/>
      <c r="G409" s="185">
        <v>1</v>
      </c>
      <c r="H409" s="242"/>
    </row>
    <row r="410" spans="1:8" s="186" customFormat="1" x14ac:dyDescent="0.3">
      <c r="A410" s="180"/>
      <c r="B410" s="191" t="s">
        <v>13</v>
      </c>
      <c r="C410" s="218" t="s">
        <v>1396</v>
      </c>
      <c r="D410" s="175">
        <v>1</v>
      </c>
      <c r="E410" s="175">
        <v>3</v>
      </c>
      <c r="F410" s="185"/>
      <c r="G410" s="185"/>
      <c r="H410" s="242"/>
    </row>
    <row r="411" spans="1:8" s="186" customFormat="1" x14ac:dyDescent="0.3">
      <c r="A411" s="180"/>
      <c r="B411" s="191" t="s">
        <v>13</v>
      </c>
      <c r="C411" s="218" t="s">
        <v>1405</v>
      </c>
      <c r="D411" s="175">
        <v>4</v>
      </c>
      <c r="E411" s="175">
        <v>6</v>
      </c>
      <c r="F411" s="185"/>
      <c r="G411" s="185"/>
      <c r="H411" s="242"/>
    </row>
    <row r="412" spans="1:8" s="186" customFormat="1" x14ac:dyDescent="0.3">
      <c r="A412" s="172"/>
      <c r="B412" s="171" t="s">
        <v>1031</v>
      </c>
      <c r="C412" s="172" t="s">
        <v>889</v>
      </c>
      <c r="D412" s="172"/>
      <c r="E412" s="172"/>
      <c r="F412" s="185"/>
      <c r="G412" s="185"/>
      <c r="H412" s="242"/>
    </row>
    <row r="413" spans="1:8" s="186" customFormat="1" x14ac:dyDescent="0.3">
      <c r="A413" s="180"/>
      <c r="B413" s="191" t="s">
        <v>1032</v>
      </c>
      <c r="C413" s="184" t="s">
        <v>890</v>
      </c>
      <c r="D413" s="175">
        <v>1</v>
      </c>
      <c r="E413" s="175">
        <v>6</v>
      </c>
      <c r="F413" s="185"/>
      <c r="G413" s="185">
        <v>1</v>
      </c>
      <c r="H413" s="242"/>
    </row>
    <row r="414" spans="1:8" s="186" customFormat="1" x14ac:dyDescent="0.3">
      <c r="A414" s="180"/>
      <c r="B414" s="191" t="s">
        <v>1051</v>
      </c>
      <c r="C414" s="184" t="s">
        <v>1050</v>
      </c>
      <c r="D414" s="175">
        <v>1</v>
      </c>
      <c r="E414" s="175">
        <v>6</v>
      </c>
      <c r="F414" s="185"/>
      <c r="G414" s="185">
        <v>1</v>
      </c>
      <c r="H414" s="242"/>
    </row>
    <row r="415" spans="1:8" s="186" customFormat="1" x14ac:dyDescent="0.3">
      <c r="A415" s="180"/>
      <c r="B415" s="191" t="s">
        <v>1210</v>
      </c>
      <c r="C415" s="184" t="s">
        <v>1211</v>
      </c>
      <c r="D415" s="175">
        <v>1</v>
      </c>
      <c r="E415" s="175">
        <v>6</v>
      </c>
      <c r="F415" s="185"/>
      <c r="G415" s="185">
        <v>1</v>
      </c>
      <c r="H415" s="242"/>
    </row>
    <row r="416" spans="1:8" s="221" customFormat="1" x14ac:dyDescent="0.3">
      <c r="A416" s="172"/>
      <c r="B416" s="171" t="s">
        <v>1033</v>
      </c>
      <c r="C416" s="172" t="s">
        <v>891</v>
      </c>
      <c r="D416" s="172"/>
      <c r="E416" s="219"/>
      <c r="F416" s="220"/>
      <c r="G416" s="185"/>
      <c r="H416" s="242"/>
    </row>
    <row r="417" spans="1:8" s="221" customFormat="1" x14ac:dyDescent="0.3">
      <c r="A417" s="188"/>
      <c r="B417" s="171" t="s">
        <v>1034</v>
      </c>
      <c r="C417" s="172" t="s">
        <v>773</v>
      </c>
      <c r="D417" s="172"/>
      <c r="E417" s="219"/>
      <c r="F417" s="220"/>
      <c r="G417" s="185"/>
      <c r="H417" s="242"/>
    </row>
    <row r="418" spans="1:8" s="221" customFormat="1" x14ac:dyDescent="0.3">
      <c r="A418" s="180"/>
      <c r="B418" s="191" t="s">
        <v>1035</v>
      </c>
      <c r="C418" s="184" t="s">
        <v>1212</v>
      </c>
      <c r="D418" s="175"/>
      <c r="E418" s="223"/>
      <c r="F418" s="220"/>
      <c r="G418" s="185">
        <v>1</v>
      </c>
      <c r="H418" s="242"/>
    </row>
    <row r="419" spans="1:8" s="186" customFormat="1" ht="18.75" customHeight="1" x14ac:dyDescent="0.3">
      <c r="A419" s="180"/>
      <c r="B419" s="191" t="s">
        <v>13</v>
      </c>
      <c r="C419" s="218" t="s">
        <v>1486</v>
      </c>
      <c r="D419" s="175">
        <v>1</v>
      </c>
      <c r="E419" s="175">
        <v>3</v>
      </c>
      <c r="F419" s="185"/>
      <c r="G419" s="185"/>
      <c r="H419" s="242"/>
    </row>
    <row r="420" spans="1:8" s="186" customFormat="1" x14ac:dyDescent="0.3">
      <c r="A420" s="180"/>
      <c r="B420" s="191" t="s">
        <v>13</v>
      </c>
      <c r="C420" s="218" t="s">
        <v>1487</v>
      </c>
      <c r="D420" s="175">
        <v>4</v>
      </c>
      <c r="E420" s="175">
        <v>6</v>
      </c>
      <c r="F420" s="185"/>
      <c r="G420" s="185"/>
      <c r="H420" s="242"/>
    </row>
    <row r="421" spans="1:8" s="221" customFormat="1" x14ac:dyDescent="0.3">
      <c r="A421" s="180"/>
      <c r="B421" s="191" t="s">
        <v>1036</v>
      </c>
      <c r="C421" s="184" t="s">
        <v>1213</v>
      </c>
      <c r="D421" s="175"/>
      <c r="E421" s="223"/>
      <c r="F421" s="220"/>
      <c r="G421" s="185">
        <v>1</v>
      </c>
      <c r="H421" s="242"/>
    </row>
    <row r="422" spans="1:8" s="186" customFormat="1" x14ac:dyDescent="0.3">
      <c r="A422" s="180"/>
      <c r="B422" s="191" t="s">
        <v>13</v>
      </c>
      <c r="C422" s="218" t="s">
        <v>1474</v>
      </c>
      <c r="D422" s="175">
        <v>1</v>
      </c>
      <c r="E422" s="175">
        <v>3</v>
      </c>
      <c r="F422" s="185"/>
      <c r="G422" s="185"/>
      <c r="H422" s="242"/>
    </row>
    <row r="423" spans="1:8" s="186" customFormat="1" x14ac:dyDescent="0.3">
      <c r="A423" s="180"/>
      <c r="B423" s="191" t="s">
        <v>13</v>
      </c>
      <c r="C423" s="218" t="s">
        <v>1472</v>
      </c>
      <c r="D423" s="175">
        <v>4</v>
      </c>
      <c r="E423" s="175">
        <v>6</v>
      </c>
      <c r="F423" s="185"/>
      <c r="G423" s="185"/>
      <c r="H423" s="242"/>
    </row>
    <row r="424" spans="1:8" s="186" customFormat="1" x14ac:dyDescent="0.3">
      <c r="A424" s="180"/>
      <c r="B424" s="191" t="s">
        <v>13</v>
      </c>
      <c r="C424" s="218" t="s">
        <v>1473</v>
      </c>
      <c r="D424" s="175">
        <v>7</v>
      </c>
      <c r="E424" s="175">
        <v>9</v>
      </c>
      <c r="F424" s="185"/>
      <c r="G424" s="185"/>
      <c r="H424" s="242"/>
    </row>
    <row r="425" spans="1:8" s="225" customFormat="1" x14ac:dyDescent="0.25">
      <c r="A425" s="180"/>
      <c r="B425" s="191" t="s">
        <v>1037</v>
      </c>
      <c r="C425" s="184" t="s">
        <v>1214</v>
      </c>
      <c r="D425" s="175"/>
      <c r="E425" s="223"/>
      <c r="F425" s="224"/>
      <c r="G425" s="234">
        <v>1</v>
      </c>
      <c r="H425" s="240"/>
    </row>
    <row r="426" spans="1:8" s="186" customFormat="1" x14ac:dyDescent="0.3">
      <c r="A426" s="180"/>
      <c r="B426" s="191" t="s">
        <v>13</v>
      </c>
      <c r="C426" s="218" t="s">
        <v>1473</v>
      </c>
      <c r="D426" s="175">
        <v>1</v>
      </c>
      <c r="E426" s="175">
        <v>3</v>
      </c>
      <c r="F426" s="185"/>
      <c r="G426" s="185"/>
      <c r="H426" s="242"/>
    </row>
    <row r="427" spans="1:8" s="186" customFormat="1" x14ac:dyDescent="0.3">
      <c r="A427" s="180"/>
      <c r="B427" s="191" t="s">
        <v>13</v>
      </c>
      <c r="C427" s="218" t="s">
        <v>1488</v>
      </c>
      <c r="D427" s="175">
        <v>4</v>
      </c>
      <c r="E427" s="175">
        <v>6</v>
      </c>
      <c r="F427" s="185"/>
      <c r="G427" s="185"/>
      <c r="H427" s="242"/>
    </row>
    <row r="428" spans="1:8" s="225" customFormat="1" ht="27.6" x14ac:dyDescent="0.25">
      <c r="A428" s="180"/>
      <c r="B428" s="191" t="s">
        <v>1038</v>
      </c>
      <c r="C428" s="184" t="s">
        <v>1215</v>
      </c>
      <c r="D428" s="175"/>
      <c r="E428" s="223"/>
      <c r="F428" s="224"/>
      <c r="G428" s="234">
        <v>1</v>
      </c>
      <c r="H428" s="240"/>
    </row>
    <row r="429" spans="1:8" s="186" customFormat="1" x14ac:dyDescent="0.3">
      <c r="A429" s="180"/>
      <c r="B429" s="191" t="s">
        <v>13</v>
      </c>
      <c r="C429" s="218" t="s">
        <v>1403</v>
      </c>
      <c r="D429" s="175">
        <v>1</v>
      </c>
      <c r="E429" s="175">
        <v>3</v>
      </c>
      <c r="F429" s="185"/>
      <c r="G429" s="185"/>
      <c r="H429" s="242"/>
    </row>
    <row r="430" spans="1:8" s="186" customFormat="1" x14ac:dyDescent="0.3">
      <c r="A430" s="180"/>
      <c r="B430" s="191" t="s">
        <v>13</v>
      </c>
      <c r="C430" s="218" t="s">
        <v>1401</v>
      </c>
      <c r="D430" s="175">
        <v>4</v>
      </c>
      <c r="E430" s="175">
        <v>6</v>
      </c>
      <c r="F430" s="185"/>
      <c r="G430" s="185"/>
      <c r="H430" s="242"/>
    </row>
    <row r="431" spans="1:8" s="186" customFormat="1" x14ac:dyDescent="0.3">
      <c r="A431" s="180"/>
      <c r="B431" s="191" t="s">
        <v>13</v>
      </c>
      <c r="C431" s="218" t="s">
        <v>1397</v>
      </c>
      <c r="D431" s="175">
        <v>7</v>
      </c>
      <c r="E431" s="175">
        <v>9</v>
      </c>
      <c r="F431" s="185"/>
      <c r="G431" s="185"/>
      <c r="H431" s="242"/>
    </row>
    <row r="432" spans="1:8" s="186" customFormat="1" x14ac:dyDescent="0.3">
      <c r="A432" s="180"/>
      <c r="B432" s="191" t="s">
        <v>13</v>
      </c>
      <c r="C432" s="218" t="s">
        <v>1398</v>
      </c>
      <c r="D432" s="175">
        <v>10</v>
      </c>
      <c r="E432" s="175">
        <v>12</v>
      </c>
      <c r="F432" s="185"/>
      <c r="G432" s="185"/>
      <c r="H432" s="242"/>
    </row>
    <row r="433" spans="1:8" s="186" customFormat="1" x14ac:dyDescent="0.3">
      <c r="A433" s="180"/>
      <c r="B433" s="191" t="s">
        <v>13</v>
      </c>
      <c r="C433" s="218" t="s">
        <v>1400</v>
      </c>
      <c r="D433" s="175">
        <v>13</v>
      </c>
      <c r="E433" s="175">
        <v>15</v>
      </c>
      <c r="F433" s="185"/>
      <c r="G433" s="185"/>
      <c r="H433" s="242"/>
    </row>
    <row r="434" spans="1:8" s="186" customFormat="1" x14ac:dyDescent="0.3">
      <c r="A434" s="180"/>
      <c r="B434" s="191" t="s">
        <v>13</v>
      </c>
      <c r="C434" s="218" t="s">
        <v>1399</v>
      </c>
      <c r="D434" s="175">
        <v>16</v>
      </c>
      <c r="E434" s="175">
        <v>18</v>
      </c>
      <c r="F434" s="185"/>
      <c r="G434" s="185"/>
      <c r="H434" s="242"/>
    </row>
    <row r="435" spans="1:8" s="186" customFormat="1" x14ac:dyDescent="0.3">
      <c r="A435" s="180"/>
      <c r="B435" s="191" t="s">
        <v>13</v>
      </c>
      <c r="C435" s="218" t="s">
        <v>1402</v>
      </c>
      <c r="D435" s="175">
        <v>19</v>
      </c>
      <c r="E435" s="175">
        <v>21</v>
      </c>
      <c r="F435" s="185"/>
      <c r="G435" s="185"/>
      <c r="H435" s="242"/>
    </row>
    <row r="436" spans="1:8" s="186" customFormat="1" x14ac:dyDescent="0.3">
      <c r="A436" s="180"/>
      <c r="B436" s="191" t="s">
        <v>13</v>
      </c>
      <c r="C436" s="218" t="s">
        <v>1404</v>
      </c>
      <c r="D436" s="175">
        <v>22</v>
      </c>
      <c r="E436" s="175">
        <v>24</v>
      </c>
      <c r="F436" s="185"/>
      <c r="G436" s="185"/>
      <c r="H436" s="242"/>
    </row>
    <row r="437" spans="1:8" s="186" customFormat="1" x14ac:dyDescent="0.3">
      <c r="A437" s="180"/>
      <c r="B437" s="191" t="s">
        <v>13</v>
      </c>
      <c r="C437" s="218" t="s">
        <v>1488</v>
      </c>
      <c r="D437" s="175">
        <v>25</v>
      </c>
      <c r="E437" s="175">
        <v>27</v>
      </c>
      <c r="F437" s="185"/>
      <c r="G437" s="185"/>
      <c r="H437" s="242"/>
    </row>
    <row r="438" spans="1:8" s="225" customFormat="1" x14ac:dyDescent="0.25">
      <c r="A438" s="188"/>
      <c r="B438" s="171" t="s">
        <v>1039</v>
      </c>
      <c r="C438" s="172" t="s">
        <v>774</v>
      </c>
      <c r="D438" s="172"/>
      <c r="E438" s="219"/>
      <c r="F438" s="224"/>
      <c r="G438" s="234"/>
      <c r="H438" s="240"/>
    </row>
    <row r="439" spans="1:8" s="225" customFormat="1" x14ac:dyDescent="0.25">
      <c r="A439" s="180"/>
      <c r="B439" s="191" t="s">
        <v>1040</v>
      </c>
      <c r="C439" s="184" t="s">
        <v>1216</v>
      </c>
      <c r="D439" s="175"/>
      <c r="E439" s="223"/>
      <c r="F439" s="224"/>
      <c r="G439" s="234">
        <v>1</v>
      </c>
      <c r="H439" s="240"/>
    </row>
    <row r="440" spans="1:8" s="186" customFormat="1" x14ac:dyDescent="0.3">
      <c r="A440" s="180"/>
      <c r="B440" s="191" t="s">
        <v>13</v>
      </c>
      <c r="C440" s="218" t="s">
        <v>1488</v>
      </c>
      <c r="D440" s="175">
        <v>1</v>
      </c>
      <c r="E440" s="175">
        <v>3</v>
      </c>
      <c r="F440" s="185"/>
      <c r="G440" s="185"/>
      <c r="H440" s="242"/>
    </row>
    <row r="441" spans="1:8" s="186" customFormat="1" x14ac:dyDescent="0.3">
      <c r="A441" s="180"/>
      <c r="B441" s="191" t="s">
        <v>13</v>
      </c>
      <c r="C441" s="218" t="s">
        <v>1485</v>
      </c>
      <c r="D441" s="175">
        <v>4</v>
      </c>
      <c r="E441" s="175">
        <v>6</v>
      </c>
      <c r="F441" s="185"/>
      <c r="G441" s="185"/>
      <c r="H441" s="242"/>
    </row>
    <row r="442" spans="1:8" s="186" customFormat="1" x14ac:dyDescent="0.3">
      <c r="A442" s="180"/>
      <c r="B442" s="191" t="s">
        <v>13</v>
      </c>
      <c r="C442" s="218" t="s">
        <v>1483</v>
      </c>
      <c r="D442" s="175">
        <v>7</v>
      </c>
      <c r="E442" s="175">
        <v>9</v>
      </c>
      <c r="F442" s="185"/>
      <c r="G442" s="185"/>
      <c r="H442" s="242"/>
    </row>
    <row r="443" spans="1:8" s="186" customFormat="1" x14ac:dyDescent="0.3">
      <c r="A443" s="180"/>
      <c r="B443" s="191" t="s">
        <v>13</v>
      </c>
      <c r="C443" s="218" t="s">
        <v>1484</v>
      </c>
      <c r="D443" s="175">
        <v>10</v>
      </c>
      <c r="E443" s="175">
        <v>12</v>
      </c>
      <c r="F443" s="185"/>
      <c r="G443" s="185"/>
      <c r="H443" s="242"/>
    </row>
    <row r="444" spans="1:8" s="225" customFormat="1" x14ac:dyDescent="0.25">
      <c r="A444" s="180"/>
      <c r="B444" s="191" t="s">
        <v>1041</v>
      </c>
      <c r="C444" s="184" t="s">
        <v>1217</v>
      </c>
      <c r="D444" s="175"/>
      <c r="E444" s="223"/>
      <c r="F444" s="224"/>
      <c r="G444" s="234">
        <v>1</v>
      </c>
      <c r="H444" s="240"/>
    </row>
    <row r="445" spans="1:8" s="186" customFormat="1" x14ac:dyDescent="0.3">
      <c r="A445" s="180"/>
      <c r="B445" s="191" t="s">
        <v>13</v>
      </c>
      <c r="C445" s="218" t="s">
        <v>1488</v>
      </c>
      <c r="D445" s="175">
        <v>1</v>
      </c>
      <c r="E445" s="175">
        <v>3</v>
      </c>
      <c r="F445" s="185"/>
      <c r="G445" s="185"/>
      <c r="H445" s="242"/>
    </row>
    <row r="446" spans="1:8" s="186" customFormat="1" x14ac:dyDescent="0.3">
      <c r="A446" s="180"/>
      <c r="B446" s="191" t="s">
        <v>13</v>
      </c>
      <c r="C446" s="218" t="s">
        <v>1484</v>
      </c>
      <c r="D446" s="175">
        <v>4</v>
      </c>
      <c r="E446" s="175">
        <v>6</v>
      </c>
      <c r="F446" s="185"/>
      <c r="G446" s="185"/>
      <c r="H446" s="242"/>
    </row>
    <row r="447" spans="1:8" s="225" customFormat="1" x14ac:dyDescent="0.25">
      <c r="A447" s="180"/>
      <c r="B447" s="191" t="s">
        <v>1042</v>
      </c>
      <c r="C447" s="184" t="s">
        <v>1218</v>
      </c>
      <c r="D447" s="175"/>
      <c r="E447" s="223"/>
      <c r="F447" s="224"/>
      <c r="G447" s="234">
        <v>1</v>
      </c>
      <c r="H447" s="240"/>
    </row>
    <row r="448" spans="1:8" s="186" customFormat="1" x14ac:dyDescent="0.3">
      <c r="A448" s="180"/>
      <c r="B448" s="191" t="s">
        <v>13</v>
      </c>
      <c r="C448" s="218" t="s">
        <v>1484</v>
      </c>
      <c r="D448" s="175">
        <v>1</v>
      </c>
      <c r="E448" s="175">
        <v>3</v>
      </c>
      <c r="F448" s="185"/>
      <c r="G448" s="185"/>
      <c r="H448" s="242"/>
    </row>
    <row r="449" spans="1:8" s="186" customFormat="1" x14ac:dyDescent="0.3">
      <c r="A449" s="180"/>
      <c r="B449" s="191" t="s">
        <v>13</v>
      </c>
      <c r="C449" s="218" t="s">
        <v>1482</v>
      </c>
      <c r="D449" s="175">
        <v>4</v>
      </c>
      <c r="E449" s="175">
        <v>6</v>
      </c>
      <c r="F449" s="185"/>
      <c r="G449" s="185"/>
      <c r="H449" s="242"/>
    </row>
    <row r="450" spans="1:8" s="186" customFormat="1" x14ac:dyDescent="0.3">
      <c r="A450" s="180"/>
      <c r="B450" s="191" t="s">
        <v>13</v>
      </c>
      <c r="C450" s="218" t="s">
        <v>1483</v>
      </c>
      <c r="D450" s="175">
        <v>7</v>
      </c>
      <c r="E450" s="175">
        <v>9</v>
      </c>
      <c r="F450" s="185"/>
      <c r="G450" s="185"/>
      <c r="H450" s="242"/>
    </row>
    <row r="451" spans="1:8" s="186" customFormat="1" x14ac:dyDescent="0.3">
      <c r="A451" s="180"/>
      <c r="B451" s="191" t="s">
        <v>13</v>
      </c>
      <c r="C451" s="218" t="s">
        <v>1481</v>
      </c>
      <c r="D451" s="175">
        <v>10</v>
      </c>
      <c r="E451" s="175">
        <v>12</v>
      </c>
      <c r="F451" s="185"/>
      <c r="G451" s="185"/>
      <c r="H451" s="242"/>
    </row>
    <row r="452" spans="1:8" s="186" customFormat="1" x14ac:dyDescent="0.3">
      <c r="A452" s="180"/>
      <c r="B452" s="191" t="s">
        <v>13</v>
      </c>
      <c r="C452" s="218" t="s">
        <v>1480</v>
      </c>
      <c r="D452" s="175">
        <v>13</v>
      </c>
      <c r="E452" s="175">
        <v>15</v>
      </c>
      <c r="F452" s="185"/>
      <c r="G452" s="185"/>
      <c r="H452" s="242"/>
    </row>
    <row r="453" spans="1:8" s="186" customFormat="1" x14ac:dyDescent="0.3">
      <c r="A453" s="180"/>
      <c r="B453" s="191" t="s">
        <v>13</v>
      </c>
      <c r="C453" s="218" t="s">
        <v>1482</v>
      </c>
      <c r="D453" s="175">
        <v>16</v>
      </c>
      <c r="E453" s="175">
        <v>18</v>
      </c>
      <c r="F453" s="185"/>
      <c r="G453" s="185"/>
      <c r="H453" s="242"/>
    </row>
    <row r="454" spans="1:8" s="225" customFormat="1" x14ac:dyDescent="0.25">
      <c r="A454" s="180"/>
      <c r="B454" s="191" t="s">
        <v>1043</v>
      </c>
      <c r="C454" s="184" t="s">
        <v>1219</v>
      </c>
      <c r="D454" s="175"/>
      <c r="E454" s="175"/>
      <c r="F454" s="224"/>
      <c r="G454" s="234">
        <v>1</v>
      </c>
      <c r="H454" s="240"/>
    </row>
    <row r="455" spans="1:8" s="186" customFormat="1" x14ac:dyDescent="0.3">
      <c r="A455" s="180"/>
      <c r="B455" s="191" t="s">
        <v>13</v>
      </c>
      <c r="C455" s="218" t="s">
        <v>1479</v>
      </c>
      <c r="D455" s="175">
        <v>1</v>
      </c>
      <c r="E455" s="175">
        <v>3</v>
      </c>
      <c r="F455" s="185"/>
      <c r="G455" s="185"/>
      <c r="H455" s="242"/>
    </row>
    <row r="456" spans="1:8" s="186" customFormat="1" x14ac:dyDescent="0.3">
      <c r="A456" s="180"/>
      <c r="B456" s="191" t="s">
        <v>13</v>
      </c>
      <c r="C456" s="218" t="s">
        <v>1477</v>
      </c>
      <c r="D456" s="175">
        <v>4</v>
      </c>
      <c r="E456" s="175">
        <v>6</v>
      </c>
      <c r="F456" s="185"/>
      <c r="G456" s="185"/>
      <c r="H456" s="242"/>
    </row>
    <row r="457" spans="1:8" s="225" customFormat="1" x14ac:dyDescent="0.25">
      <c r="A457" s="180"/>
      <c r="B457" s="191" t="s">
        <v>1044</v>
      </c>
      <c r="C457" s="184" t="s">
        <v>1220</v>
      </c>
      <c r="D457" s="175"/>
      <c r="E457" s="223"/>
      <c r="F457" s="224"/>
      <c r="G457" s="234">
        <v>1</v>
      </c>
      <c r="H457" s="240"/>
    </row>
    <row r="458" spans="1:8" s="186" customFormat="1" x14ac:dyDescent="0.3">
      <c r="A458" s="180"/>
      <c r="B458" s="191" t="s">
        <v>13</v>
      </c>
      <c r="C458" s="218" t="s">
        <v>1478</v>
      </c>
      <c r="D458" s="175">
        <v>1</v>
      </c>
      <c r="E458" s="175">
        <v>3</v>
      </c>
      <c r="F458" s="185"/>
      <c r="G458" s="185"/>
      <c r="H458" s="242"/>
    </row>
    <row r="459" spans="1:8" s="186" customFormat="1" x14ac:dyDescent="0.3">
      <c r="A459" s="180"/>
      <c r="B459" s="191" t="s">
        <v>13</v>
      </c>
      <c r="C459" s="218" t="s">
        <v>1476</v>
      </c>
      <c r="D459" s="175">
        <v>4</v>
      </c>
      <c r="E459" s="175">
        <v>6</v>
      </c>
      <c r="F459" s="185"/>
      <c r="G459" s="185"/>
      <c r="H459" s="242"/>
    </row>
    <row r="460" spans="1:8" s="186" customFormat="1" x14ac:dyDescent="0.3">
      <c r="A460" s="180"/>
      <c r="B460" s="191" t="s">
        <v>13</v>
      </c>
      <c r="C460" s="218" t="s">
        <v>1475</v>
      </c>
      <c r="D460" s="175">
        <v>7</v>
      </c>
      <c r="E460" s="175">
        <v>9</v>
      </c>
      <c r="F460" s="185"/>
      <c r="G460" s="185"/>
      <c r="H460" s="242"/>
    </row>
    <row r="461" spans="1:8" s="186" customFormat="1" x14ac:dyDescent="0.3">
      <c r="A461" s="222"/>
      <c r="B461" s="191" t="s">
        <v>13</v>
      </c>
      <c r="C461" s="218" t="s">
        <v>1477</v>
      </c>
      <c r="D461" s="175">
        <v>10</v>
      </c>
      <c r="E461" s="175">
        <v>12</v>
      </c>
      <c r="F461" s="185"/>
      <c r="G461" s="185"/>
      <c r="H461" s="242"/>
    </row>
    <row r="462" spans="1:8" ht="32.25" customHeight="1" x14ac:dyDescent="0.25">
      <c r="A462" s="187" t="s">
        <v>1583</v>
      </c>
      <c r="B462" s="341" t="s">
        <v>1584</v>
      </c>
      <c r="C462" s="342"/>
      <c r="D462" s="342"/>
      <c r="E462" s="343"/>
      <c r="G462" s="234">
        <v>1</v>
      </c>
    </row>
    <row r="463" spans="1:8" x14ac:dyDescent="0.25">
      <c r="A463" s="171"/>
      <c r="B463" s="171" t="s">
        <v>1588</v>
      </c>
      <c r="C463" s="192" t="s">
        <v>1347</v>
      </c>
      <c r="D463" s="193"/>
      <c r="E463" s="193"/>
    </row>
    <row r="464" spans="1:8" x14ac:dyDescent="0.25">
      <c r="A464" s="180"/>
      <c r="B464" s="194" t="s">
        <v>13</v>
      </c>
      <c r="C464" s="181" t="s">
        <v>1221</v>
      </c>
      <c r="D464" s="189">
        <v>1</v>
      </c>
      <c r="E464" s="189">
        <v>90</v>
      </c>
    </row>
    <row r="465" spans="1:8" s="197" customFormat="1" x14ac:dyDescent="0.25">
      <c r="A465" s="180"/>
      <c r="B465" s="336"/>
      <c r="C465" s="181" t="s">
        <v>1336</v>
      </c>
      <c r="D465" s="189">
        <v>20</v>
      </c>
      <c r="E465" s="189">
        <v>85</v>
      </c>
      <c r="F465" s="196"/>
      <c r="G465" s="237"/>
      <c r="H465" s="244"/>
    </row>
    <row r="466" spans="1:8" x14ac:dyDescent="0.25">
      <c r="A466" s="180"/>
      <c r="B466" s="337"/>
      <c r="C466" s="181" t="s">
        <v>1335</v>
      </c>
      <c r="D466" s="189">
        <v>91</v>
      </c>
      <c r="E466" s="189">
        <v>98</v>
      </c>
    </row>
    <row r="467" spans="1:8" s="197" customFormat="1" x14ac:dyDescent="0.25">
      <c r="A467" s="180"/>
      <c r="B467" s="337"/>
      <c r="C467" s="181" t="s">
        <v>558</v>
      </c>
      <c r="D467" s="189">
        <v>99</v>
      </c>
      <c r="E467" s="189">
        <v>106</v>
      </c>
      <c r="F467" s="196"/>
      <c r="G467" s="237"/>
      <c r="H467" s="244"/>
    </row>
    <row r="468" spans="1:8" s="197" customFormat="1" x14ac:dyDescent="0.25">
      <c r="A468" s="180"/>
      <c r="B468" s="337"/>
      <c r="C468" s="181" t="s">
        <v>1337</v>
      </c>
      <c r="D468" s="189">
        <v>99</v>
      </c>
      <c r="E468" s="189">
        <v>106</v>
      </c>
      <c r="F468" s="196"/>
      <c r="G468" s="237"/>
      <c r="H468" s="244"/>
    </row>
    <row r="469" spans="1:8" x14ac:dyDescent="0.25">
      <c r="A469" s="180"/>
      <c r="B469" s="337"/>
      <c r="C469" s="181" t="s">
        <v>559</v>
      </c>
      <c r="D469" s="189">
        <v>107</v>
      </c>
      <c r="E469" s="189">
        <v>122</v>
      </c>
    </row>
    <row r="470" spans="1:8" x14ac:dyDescent="0.25">
      <c r="A470" s="180"/>
      <c r="B470" s="338"/>
      <c r="C470" s="181" t="s">
        <v>885</v>
      </c>
      <c r="D470" s="189">
        <v>123</v>
      </c>
      <c r="E470" s="189">
        <v>130</v>
      </c>
    </row>
    <row r="471" spans="1:8" x14ac:dyDescent="0.25">
      <c r="A471" s="171"/>
      <c r="B471" s="171" t="s">
        <v>1588</v>
      </c>
      <c r="C471" s="192" t="s">
        <v>1222</v>
      </c>
      <c r="D471" s="193"/>
      <c r="E471" s="193"/>
    </row>
    <row r="472" spans="1:8" x14ac:dyDescent="0.25">
      <c r="A472" s="180"/>
      <c r="B472" s="194"/>
      <c r="C472" s="181" t="s">
        <v>884</v>
      </c>
      <c r="D472" s="189">
        <v>1</v>
      </c>
      <c r="E472" s="189">
        <v>90</v>
      </c>
    </row>
    <row r="473" spans="1:8" x14ac:dyDescent="0.25">
      <c r="A473" s="180"/>
      <c r="B473" s="180"/>
      <c r="C473" s="181" t="s">
        <v>1496</v>
      </c>
      <c r="D473" s="189">
        <v>91</v>
      </c>
      <c r="E473" s="189">
        <v>112</v>
      </c>
    </row>
    <row r="474" spans="1:8" x14ac:dyDescent="0.25">
      <c r="A474" s="180"/>
      <c r="B474" s="180" t="s">
        <v>1588</v>
      </c>
      <c r="C474" s="181" t="s">
        <v>1344</v>
      </c>
      <c r="D474" s="189">
        <v>1</v>
      </c>
      <c r="E474" s="189">
        <v>90</v>
      </c>
    </row>
    <row r="475" spans="1:8" x14ac:dyDescent="0.25">
      <c r="A475" s="171"/>
      <c r="B475" s="171" t="s">
        <v>1588</v>
      </c>
      <c r="C475" s="192" t="s">
        <v>648</v>
      </c>
      <c r="D475" s="193"/>
      <c r="E475" s="193"/>
    </row>
    <row r="476" spans="1:8" x14ac:dyDescent="0.25">
      <c r="A476" s="195"/>
      <c r="B476" s="157"/>
      <c r="C476" s="164" t="s">
        <v>753</v>
      </c>
      <c r="D476" s="189">
        <v>1</v>
      </c>
      <c r="E476" s="189">
        <v>90</v>
      </c>
    </row>
    <row r="477" spans="1:8" x14ac:dyDescent="0.25">
      <c r="A477" s="195"/>
      <c r="B477" s="180" t="s">
        <v>1588</v>
      </c>
      <c r="C477" s="164" t="s">
        <v>1349</v>
      </c>
      <c r="D477" s="189">
        <v>91</v>
      </c>
      <c r="E477" s="189">
        <v>120</v>
      </c>
    </row>
    <row r="478" spans="1:8" x14ac:dyDescent="0.25">
      <c r="A478" s="171"/>
      <c r="B478" s="171" t="s">
        <v>1588</v>
      </c>
      <c r="C478" s="199" t="s">
        <v>651</v>
      </c>
      <c r="D478" s="193"/>
      <c r="E478" s="193"/>
    </row>
    <row r="479" spans="1:8" x14ac:dyDescent="0.25">
      <c r="A479" s="195"/>
      <c r="B479" s="157"/>
      <c r="C479" s="164" t="s">
        <v>755</v>
      </c>
      <c r="D479" s="189">
        <v>1</v>
      </c>
      <c r="E479" s="189">
        <v>90</v>
      </c>
    </row>
    <row r="480" spans="1:8" x14ac:dyDescent="0.25">
      <c r="A480" s="195"/>
      <c r="B480" s="180" t="s">
        <v>1588</v>
      </c>
      <c r="C480" s="164" t="s">
        <v>1355</v>
      </c>
      <c r="D480" s="189">
        <v>91</v>
      </c>
      <c r="E480" s="189">
        <v>120</v>
      </c>
    </row>
    <row r="481" spans="1:8" x14ac:dyDescent="0.25">
      <c r="A481" s="171"/>
      <c r="B481" s="171" t="s">
        <v>1588</v>
      </c>
      <c r="C481" s="192" t="s">
        <v>652</v>
      </c>
      <c r="D481" s="193"/>
      <c r="E481" s="193"/>
    </row>
    <row r="482" spans="1:8" x14ac:dyDescent="0.25">
      <c r="A482" s="195"/>
      <c r="B482" s="159"/>
      <c r="C482" s="167" t="s">
        <v>756</v>
      </c>
      <c r="D482" s="189">
        <v>1</v>
      </c>
      <c r="E482" s="189">
        <v>90</v>
      </c>
    </row>
    <row r="483" spans="1:8" x14ac:dyDescent="0.25">
      <c r="A483" s="195"/>
      <c r="B483" s="180" t="s">
        <v>1588</v>
      </c>
      <c r="C483" s="167" t="s">
        <v>1355</v>
      </c>
      <c r="D483" s="189">
        <v>91</v>
      </c>
      <c r="E483" s="189">
        <v>120</v>
      </c>
    </row>
    <row r="484" spans="1:8" x14ac:dyDescent="0.25">
      <c r="A484" s="171"/>
      <c r="B484" s="171" t="s">
        <v>1588</v>
      </c>
      <c r="C484" s="192" t="s">
        <v>653</v>
      </c>
      <c r="D484" s="193"/>
      <c r="E484" s="193"/>
    </row>
    <row r="485" spans="1:8" x14ac:dyDescent="0.25">
      <c r="A485" s="195"/>
      <c r="B485" s="159"/>
      <c r="C485" s="167" t="s">
        <v>757</v>
      </c>
      <c r="D485" s="189">
        <v>1</v>
      </c>
      <c r="E485" s="189">
        <v>90</v>
      </c>
    </row>
    <row r="486" spans="1:8" x14ac:dyDescent="0.25">
      <c r="A486" s="195"/>
      <c r="B486" s="180" t="s">
        <v>1588</v>
      </c>
      <c r="C486" s="167" t="s">
        <v>1372</v>
      </c>
      <c r="D486" s="189">
        <v>91</v>
      </c>
      <c r="E486" s="189">
        <v>120</v>
      </c>
    </row>
    <row r="487" spans="1:8" x14ac:dyDescent="0.25">
      <c r="A487" s="171"/>
      <c r="B487" s="171" t="s">
        <v>1588</v>
      </c>
      <c r="C487" s="192" t="s">
        <v>655</v>
      </c>
      <c r="D487" s="193"/>
      <c r="E487" s="193"/>
    </row>
    <row r="488" spans="1:8" ht="27.6" x14ac:dyDescent="0.25">
      <c r="A488" s="195"/>
      <c r="B488" s="159"/>
      <c r="C488" s="167" t="s">
        <v>759</v>
      </c>
      <c r="D488" s="189">
        <v>1</v>
      </c>
      <c r="E488" s="189">
        <v>90</v>
      </c>
    </row>
    <row r="489" spans="1:8" x14ac:dyDescent="0.25">
      <c r="A489" s="195"/>
      <c r="B489" s="180" t="s">
        <v>1588</v>
      </c>
      <c r="C489" s="167" t="s">
        <v>1387</v>
      </c>
      <c r="D489" s="189">
        <v>91</v>
      </c>
      <c r="E489" s="189">
        <v>120</v>
      </c>
    </row>
    <row r="490" spans="1:8" x14ac:dyDescent="0.25">
      <c r="A490" s="171"/>
      <c r="B490" s="171" t="s">
        <v>1588</v>
      </c>
      <c r="C490" s="192" t="s">
        <v>1152</v>
      </c>
      <c r="D490" s="193"/>
      <c r="E490" s="193"/>
      <c r="G490" s="234">
        <v>1</v>
      </c>
    </row>
    <row r="491" spans="1:8" s="186" customFormat="1" x14ac:dyDescent="0.3">
      <c r="A491" s="205"/>
      <c r="B491" s="174" t="s">
        <v>13</v>
      </c>
      <c r="C491" s="247" t="s">
        <v>1152</v>
      </c>
      <c r="D491" s="206">
        <v>1</v>
      </c>
      <c r="E491" s="207">
        <v>100</v>
      </c>
      <c r="F491" s="185"/>
      <c r="G491" s="185">
        <v>1</v>
      </c>
      <c r="H491" s="242"/>
    </row>
    <row r="492" spans="1:8" ht="32.25" customHeight="1" x14ac:dyDescent="0.25">
      <c r="A492" s="187" t="s">
        <v>1583</v>
      </c>
      <c r="B492" s="341" t="s">
        <v>1590</v>
      </c>
      <c r="C492" s="342"/>
      <c r="D492" s="342"/>
      <c r="E492" s="343"/>
      <c r="G492" s="234">
        <v>1</v>
      </c>
    </row>
    <row r="493" spans="1:8" x14ac:dyDescent="0.25">
      <c r="A493" s="171"/>
      <c r="B493" s="171" t="s">
        <v>1053</v>
      </c>
      <c r="C493" s="192" t="s">
        <v>647</v>
      </c>
      <c r="D493" s="193"/>
      <c r="E493" s="193"/>
    </row>
    <row r="494" spans="1:8" x14ac:dyDescent="0.25">
      <c r="A494" s="180"/>
      <c r="B494" s="194" t="s">
        <v>13</v>
      </c>
      <c r="C494" s="181" t="s">
        <v>883</v>
      </c>
      <c r="D494" s="189">
        <v>1</v>
      </c>
      <c r="E494" s="189">
        <v>90</v>
      </c>
    </row>
    <row r="495" spans="1:8" s="197" customFormat="1" x14ac:dyDescent="0.25">
      <c r="A495" s="180"/>
      <c r="B495" s="336" t="s">
        <v>1588</v>
      </c>
      <c r="C495" s="181" t="s">
        <v>1338</v>
      </c>
      <c r="D495" s="189">
        <v>20</v>
      </c>
      <c r="E495" s="189">
        <v>85</v>
      </c>
      <c r="F495" s="196"/>
      <c r="G495" s="237"/>
      <c r="H495" s="244"/>
    </row>
    <row r="496" spans="1:8" x14ac:dyDescent="0.25">
      <c r="A496" s="180"/>
      <c r="B496" s="337"/>
      <c r="C496" s="181" t="s">
        <v>1339</v>
      </c>
      <c r="D496" s="189">
        <v>91</v>
      </c>
      <c r="E496" s="189">
        <v>98</v>
      </c>
    </row>
    <row r="497" spans="1:11" s="197" customFormat="1" x14ac:dyDescent="0.25">
      <c r="A497" s="180"/>
      <c r="B497" s="337"/>
      <c r="C497" s="181" t="s">
        <v>558</v>
      </c>
      <c r="D497" s="189">
        <v>99</v>
      </c>
      <c r="E497" s="189">
        <v>106</v>
      </c>
      <c r="F497" s="196"/>
      <c r="G497" s="237"/>
      <c r="H497" s="244"/>
    </row>
    <row r="498" spans="1:11" s="197" customFormat="1" x14ac:dyDescent="0.25">
      <c r="A498" s="180"/>
      <c r="B498" s="337"/>
      <c r="C498" s="181" t="s">
        <v>1340</v>
      </c>
      <c r="D498" s="189">
        <v>99</v>
      </c>
      <c r="E498" s="189">
        <v>106</v>
      </c>
      <c r="F498" s="196"/>
      <c r="G498" s="237"/>
      <c r="H498" s="244"/>
    </row>
    <row r="499" spans="1:11" x14ac:dyDescent="0.25">
      <c r="A499" s="180"/>
      <c r="B499" s="337"/>
      <c r="C499" s="181" t="s">
        <v>559</v>
      </c>
      <c r="D499" s="189">
        <v>107</v>
      </c>
      <c r="E499" s="189">
        <v>122</v>
      </c>
    </row>
    <row r="500" spans="1:11" x14ac:dyDescent="0.25">
      <c r="A500" s="180"/>
      <c r="B500" s="338"/>
      <c r="C500" s="181" t="s">
        <v>885</v>
      </c>
      <c r="D500" s="189">
        <v>123</v>
      </c>
      <c r="E500" s="189">
        <v>130</v>
      </c>
    </row>
    <row r="501" spans="1:11" s="240" customFormat="1" x14ac:dyDescent="0.25">
      <c r="A501" s="171"/>
      <c r="B501" s="171" t="s">
        <v>1055</v>
      </c>
      <c r="C501" s="192" t="s">
        <v>678</v>
      </c>
      <c r="D501" s="193"/>
      <c r="E501" s="193"/>
      <c r="F501" s="157"/>
      <c r="G501" s="234"/>
      <c r="I501" s="159"/>
      <c r="J501" s="159"/>
      <c r="K501" s="159"/>
    </row>
    <row r="502" spans="1:11" s="240" customFormat="1" x14ac:dyDescent="0.25">
      <c r="A502" s="180"/>
      <c r="B502" s="194" t="s">
        <v>13</v>
      </c>
      <c r="C502" s="181" t="s">
        <v>884</v>
      </c>
      <c r="D502" s="189">
        <v>1</v>
      </c>
      <c r="E502" s="189">
        <v>90</v>
      </c>
      <c r="F502" s="157"/>
      <c r="G502" s="234"/>
      <c r="I502" s="159"/>
      <c r="J502" s="159"/>
      <c r="K502" s="159"/>
    </row>
    <row r="503" spans="1:11" s="240" customFormat="1" x14ac:dyDescent="0.25">
      <c r="A503" s="180"/>
      <c r="B503" s="336" t="s">
        <v>1588</v>
      </c>
      <c r="C503" s="181" t="s">
        <v>1341</v>
      </c>
      <c r="D503" s="189">
        <v>20</v>
      </c>
      <c r="E503" s="189">
        <v>85</v>
      </c>
      <c r="F503" s="157"/>
      <c r="G503" s="234"/>
      <c r="I503" s="159"/>
      <c r="J503" s="159"/>
      <c r="K503" s="159"/>
    </row>
    <row r="504" spans="1:11" s="240" customFormat="1" x14ac:dyDescent="0.25">
      <c r="A504" s="180"/>
      <c r="B504" s="337"/>
      <c r="C504" s="181" t="s">
        <v>1342</v>
      </c>
      <c r="D504" s="189">
        <v>91</v>
      </c>
      <c r="E504" s="189">
        <v>98</v>
      </c>
      <c r="F504" s="157"/>
      <c r="G504" s="234"/>
      <c r="I504" s="159"/>
      <c r="J504" s="159"/>
      <c r="K504" s="159"/>
    </row>
    <row r="505" spans="1:11" s="240" customFormat="1" x14ac:dyDescent="0.25">
      <c r="A505" s="180"/>
      <c r="B505" s="337"/>
      <c r="C505" s="181" t="s">
        <v>558</v>
      </c>
      <c r="D505" s="189">
        <v>99</v>
      </c>
      <c r="E505" s="189">
        <v>106</v>
      </c>
      <c r="F505" s="157"/>
      <c r="G505" s="234"/>
      <c r="I505" s="159"/>
      <c r="J505" s="159"/>
      <c r="K505" s="159"/>
    </row>
    <row r="506" spans="1:11" s="240" customFormat="1" x14ac:dyDescent="0.25">
      <c r="A506" s="180"/>
      <c r="B506" s="337"/>
      <c r="C506" s="181" t="s">
        <v>752</v>
      </c>
      <c r="D506" s="189">
        <v>99</v>
      </c>
      <c r="E506" s="189">
        <v>106</v>
      </c>
      <c r="F506" s="157"/>
      <c r="G506" s="234"/>
      <c r="I506" s="159"/>
      <c r="J506" s="159"/>
      <c r="K506" s="159"/>
    </row>
    <row r="507" spans="1:11" s="240" customFormat="1" x14ac:dyDescent="0.25">
      <c r="A507" s="180"/>
      <c r="B507" s="338"/>
      <c r="C507" s="181" t="s">
        <v>885</v>
      </c>
      <c r="D507" s="189">
        <v>107</v>
      </c>
      <c r="E507" s="189">
        <v>112</v>
      </c>
      <c r="F507" s="157"/>
      <c r="G507" s="234"/>
      <c r="I507" s="159"/>
      <c r="J507" s="159"/>
      <c r="K507" s="159"/>
    </row>
    <row r="508" spans="1:11" s="240" customFormat="1" x14ac:dyDescent="0.25">
      <c r="A508" s="180"/>
      <c r="B508" s="232" t="s">
        <v>1588</v>
      </c>
      <c r="C508" s="181" t="s">
        <v>1344</v>
      </c>
      <c r="D508" s="189">
        <v>1</v>
      </c>
      <c r="E508" s="189">
        <v>90</v>
      </c>
      <c r="F508" s="157"/>
      <c r="G508" s="234"/>
      <c r="I508" s="159"/>
      <c r="J508" s="159"/>
      <c r="K508" s="159"/>
    </row>
    <row r="509" spans="1:11" s="240" customFormat="1" x14ac:dyDescent="0.25">
      <c r="A509" s="171"/>
      <c r="B509" s="171" t="s">
        <v>1061</v>
      </c>
      <c r="C509" s="192" t="s">
        <v>648</v>
      </c>
      <c r="D509" s="193"/>
      <c r="E509" s="193"/>
      <c r="F509" s="157"/>
      <c r="G509" s="234"/>
      <c r="I509" s="159"/>
      <c r="J509" s="159"/>
      <c r="K509" s="159"/>
    </row>
    <row r="510" spans="1:11" s="240" customFormat="1" x14ac:dyDescent="0.25">
      <c r="A510" s="195"/>
      <c r="B510" s="159"/>
      <c r="C510" s="164" t="s">
        <v>753</v>
      </c>
      <c r="D510" s="189">
        <v>1</v>
      </c>
      <c r="E510" s="189">
        <v>90</v>
      </c>
      <c r="F510" s="157"/>
      <c r="G510" s="234"/>
      <c r="I510" s="159"/>
      <c r="J510" s="159"/>
      <c r="K510" s="159"/>
    </row>
    <row r="511" spans="1:11" s="240" customFormat="1" x14ac:dyDescent="0.25">
      <c r="A511" s="195"/>
      <c r="B511" s="230" t="s">
        <v>1588</v>
      </c>
      <c r="C511" s="164" t="s">
        <v>1350</v>
      </c>
      <c r="D511" s="189">
        <v>99</v>
      </c>
      <c r="E511" s="189">
        <v>130</v>
      </c>
      <c r="F511" s="157"/>
      <c r="G511" s="234"/>
      <c r="I511" s="159"/>
      <c r="J511" s="159"/>
      <c r="K511" s="159"/>
    </row>
    <row r="512" spans="1:11" s="240" customFormat="1" ht="27.6" x14ac:dyDescent="0.25">
      <c r="A512" s="195"/>
      <c r="B512" s="230" t="s">
        <v>1588</v>
      </c>
      <c r="C512" s="164" t="s">
        <v>646</v>
      </c>
      <c r="D512" s="189">
        <v>91</v>
      </c>
      <c r="E512" s="189">
        <v>120</v>
      </c>
      <c r="F512" s="157"/>
      <c r="G512" s="234"/>
      <c r="I512" s="159"/>
      <c r="J512" s="159"/>
      <c r="K512" s="159"/>
    </row>
    <row r="513" spans="1:5" ht="27.6" x14ac:dyDescent="0.25">
      <c r="A513" s="171"/>
      <c r="B513" s="171" t="s">
        <v>1083</v>
      </c>
      <c r="C513" s="192" t="s">
        <v>649</v>
      </c>
      <c r="D513" s="193"/>
      <c r="E513" s="193"/>
    </row>
    <row r="514" spans="1:5" ht="33" customHeight="1" x14ac:dyDescent="0.25">
      <c r="A514" s="198"/>
      <c r="B514" s="158" t="s">
        <v>13</v>
      </c>
      <c r="C514" s="167" t="s">
        <v>1352</v>
      </c>
      <c r="D514" s="175">
        <v>1</v>
      </c>
      <c r="E514" s="175">
        <v>90</v>
      </c>
    </row>
    <row r="515" spans="1:5" ht="27.6" x14ac:dyDescent="0.25">
      <c r="A515" s="198"/>
      <c r="B515" s="230" t="s">
        <v>1588</v>
      </c>
      <c r="C515" s="164" t="s">
        <v>1351</v>
      </c>
      <c r="D515" s="175">
        <v>99</v>
      </c>
      <c r="E515" s="175">
        <v>130</v>
      </c>
    </row>
    <row r="516" spans="1:5" ht="27.6" x14ac:dyDescent="0.25">
      <c r="A516" s="193"/>
      <c r="B516" s="171" t="s">
        <v>1087</v>
      </c>
      <c r="C516" s="192" t="s">
        <v>650</v>
      </c>
      <c r="D516" s="193"/>
      <c r="E516" s="193"/>
    </row>
    <row r="517" spans="1:5" x14ac:dyDescent="0.25">
      <c r="A517" s="198"/>
      <c r="B517" s="157" t="s">
        <v>13</v>
      </c>
      <c r="C517" s="167" t="s">
        <v>754</v>
      </c>
      <c r="D517" s="175">
        <v>1</v>
      </c>
      <c r="E517" s="175">
        <v>90</v>
      </c>
    </row>
    <row r="518" spans="1:5" x14ac:dyDescent="0.25">
      <c r="A518" s="180"/>
      <c r="B518" s="230" t="s">
        <v>1588</v>
      </c>
      <c r="C518" s="167" t="s">
        <v>1354</v>
      </c>
      <c r="D518" s="189">
        <v>99</v>
      </c>
      <c r="E518" s="189">
        <v>130</v>
      </c>
    </row>
    <row r="519" spans="1:5" x14ac:dyDescent="0.25">
      <c r="A519" s="171"/>
      <c r="B519" s="171" t="s">
        <v>1069</v>
      </c>
      <c r="C519" s="199" t="s">
        <v>651</v>
      </c>
      <c r="D519" s="193"/>
      <c r="E519" s="193"/>
    </row>
    <row r="520" spans="1:5" x14ac:dyDescent="0.25">
      <c r="A520" s="195"/>
      <c r="B520" s="159"/>
      <c r="C520" s="164" t="s">
        <v>755</v>
      </c>
      <c r="D520" s="189">
        <v>1</v>
      </c>
      <c r="E520" s="189">
        <v>90</v>
      </c>
    </row>
    <row r="521" spans="1:5" x14ac:dyDescent="0.25">
      <c r="A521" s="195"/>
      <c r="B521" s="230" t="s">
        <v>1588</v>
      </c>
      <c r="C521" s="164" t="s">
        <v>1356</v>
      </c>
      <c r="D521" s="189">
        <v>91</v>
      </c>
      <c r="E521" s="189">
        <v>120</v>
      </c>
    </row>
    <row r="522" spans="1:5" x14ac:dyDescent="0.25">
      <c r="A522" s="171"/>
      <c r="B522" s="171" t="s">
        <v>1092</v>
      </c>
      <c r="C522" s="192" t="s">
        <v>652</v>
      </c>
      <c r="D522" s="193"/>
      <c r="E522" s="193"/>
    </row>
    <row r="523" spans="1:5" x14ac:dyDescent="0.25">
      <c r="A523" s="195"/>
      <c r="B523" s="159"/>
      <c r="C523" s="167" t="s">
        <v>756</v>
      </c>
      <c r="D523" s="189">
        <v>1</v>
      </c>
      <c r="E523" s="189">
        <v>90</v>
      </c>
    </row>
    <row r="524" spans="1:5" x14ac:dyDescent="0.25">
      <c r="A524" s="195"/>
      <c r="B524" s="230" t="s">
        <v>1588</v>
      </c>
      <c r="C524" s="167" t="s">
        <v>1358</v>
      </c>
      <c r="D524" s="189">
        <v>99</v>
      </c>
      <c r="E524" s="189">
        <v>130</v>
      </c>
    </row>
    <row r="525" spans="1:5" x14ac:dyDescent="0.25">
      <c r="A525" s="171"/>
      <c r="B525" s="171" t="s">
        <v>1095</v>
      </c>
      <c r="C525" s="192" t="s">
        <v>653</v>
      </c>
      <c r="D525" s="193"/>
      <c r="E525" s="193"/>
    </row>
    <row r="526" spans="1:5" x14ac:dyDescent="0.25">
      <c r="A526" s="195"/>
      <c r="B526" s="157" t="s">
        <v>13</v>
      </c>
      <c r="C526" s="167" t="s">
        <v>757</v>
      </c>
      <c r="D526" s="189">
        <v>1</v>
      </c>
      <c r="E526" s="189">
        <v>90</v>
      </c>
    </row>
    <row r="527" spans="1:5" x14ac:dyDescent="0.25">
      <c r="A527" s="195"/>
      <c r="B527" s="230" t="s">
        <v>1588</v>
      </c>
      <c r="C527" s="167" t="s">
        <v>1373</v>
      </c>
      <c r="D527" s="189">
        <v>99</v>
      </c>
      <c r="E527" s="189">
        <v>130</v>
      </c>
    </row>
    <row r="528" spans="1:5" x14ac:dyDescent="0.25">
      <c r="A528" s="171"/>
      <c r="B528" s="171" t="s">
        <v>1072</v>
      </c>
      <c r="C528" s="192" t="s">
        <v>655</v>
      </c>
      <c r="D528" s="193"/>
      <c r="E528" s="193"/>
    </row>
    <row r="529" spans="1:11" ht="27.6" x14ac:dyDescent="0.25">
      <c r="A529" s="195"/>
      <c r="B529" s="157" t="s">
        <v>13</v>
      </c>
      <c r="C529" s="167" t="s">
        <v>759</v>
      </c>
      <c r="D529" s="189">
        <v>1</v>
      </c>
      <c r="E529" s="189">
        <v>90</v>
      </c>
    </row>
    <row r="530" spans="1:11" x14ac:dyDescent="0.25">
      <c r="A530" s="195"/>
      <c r="B530" s="230" t="s">
        <v>1588</v>
      </c>
      <c r="C530" s="167" t="s">
        <v>1388</v>
      </c>
      <c r="D530" s="189">
        <v>99</v>
      </c>
      <c r="E530" s="189">
        <v>130</v>
      </c>
    </row>
    <row r="531" spans="1:11" x14ac:dyDescent="0.25">
      <c r="A531" s="248"/>
      <c r="B531" s="248" t="s">
        <v>1332</v>
      </c>
      <c r="C531" s="249" t="s">
        <v>656</v>
      </c>
      <c r="D531" s="250"/>
      <c r="E531" s="250"/>
    </row>
    <row r="532" spans="1:11" x14ac:dyDescent="0.25">
      <c r="A532" s="198"/>
      <c r="B532" s="180" t="s">
        <v>13</v>
      </c>
      <c r="C532" s="167" t="s">
        <v>760</v>
      </c>
      <c r="D532" s="175">
        <v>1</v>
      </c>
      <c r="E532" s="175">
        <v>90</v>
      </c>
    </row>
    <row r="533" spans="1:11" x14ac:dyDescent="0.25">
      <c r="A533" s="180"/>
      <c r="B533" s="337" t="s">
        <v>1585</v>
      </c>
      <c r="C533" s="167" t="s">
        <v>618</v>
      </c>
      <c r="D533" s="189">
        <v>91</v>
      </c>
      <c r="E533" s="189">
        <v>120</v>
      </c>
    </row>
    <row r="534" spans="1:11" x14ac:dyDescent="0.25">
      <c r="A534" s="180"/>
      <c r="B534" s="338"/>
      <c r="C534" s="167" t="s">
        <v>663</v>
      </c>
      <c r="D534" s="175">
        <v>121</v>
      </c>
      <c r="E534" s="175">
        <v>130</v>
      </c>
      <c r="H534" s="245"/>
    </row>
    <row r="535" spans="1:11" x14ac:dyDescent="0.25">
      <c r="A535" s="248"/>
      <c r="B535" s="248" t="s">
        <v>1586</v>
      </c>
      <c r="C535" s="249" t="s">
        <v>657</v>
      </c>
      <c r="D535" s="250"/>
      <c r="E535" s="250"/>
    </row>
    <row r="536" spans="1:11" x14ac:dyDescent="0.25">
      <c r="A536" s="198"/>
      <c r="B536" s="194" t="s">
        <v>13</v>
      </c>
      <c r="C536" s="167" t="s">
        <v>761</v>
      </c>
      <c r="D536" s="175">
        <v>1</v>
      </c>
      <c r="E536" s="175">
        <v>90</v>
      </c>
    </row>
    <row r="537" spans="1:11" x14ac:dyDescent="0.25">
      <c r="A537" s="180"/>
      <c r="B537" s="336" t="s">
        <v>1587</v>
      </c>
      <c r="C537" s="167" t="s">
        <v>619</v>
      </c>
      <c r="D537" s="189">
        <v>91</v>
      </c>
      <c r="E537" s="189">
        <v>120</v>
      </c>
    </row>
    <row r="538" spans="1:11" x14ac:dyDescent="0.25">
      <c r="A538" s="180"/>
      <c r="B538" s="338"/>
      <c r="C538" s="167" t="s">
        <v>662</v>
      </c>
      <c r="D538" s="175">
        <v>121</v>
      </c>
      <c r="E538" s="175">
        <v>130</v>
      </c>
      <c r="H538" s="245"/>
    </row>
    <row r="539" spans="1:11" ht="32.25" customHeight="1" x14ac:dyDescent="0.25">
      <c r="A539" s="187" t="s">
        <v>1052</v>
      </c>
      <c r="B539" s="341" t="s">
        <v>892</v>
      </c>
      <c r="C539" s="342"/>
      <c r="D539" s="342"/>
      <c r="E539" s="343"/>
      <c r="G539" s="234">
        <v>1</v>
      </c>
    </row>
    <row r="540" spans="1:11" s="240" customFormat="1" x14ac:dyDescent="0.25">
      <c r="A540" s="171"/>
      <c r="B540" s="171" t="s">
        <v>1061</v>
      </c>
      <c r="C540" s="192" t="s">
        <v>648</v>
      </c>
      <c r="D540" s="193"/>
      <c r="E540" s="193"/>
      <c r="F540" s="157"/>
      <c r="G540" s="234"/>
      <c r="I540" s="159"/>
      <c r="J540" s="159"/>
      <c r="K540" s="159"/>
    </row>
    <row r="541" spans="1:11" s="240" customFormat="1" x14ac:dyDescent="0.25">
      <c r="A541" s="195"/>
      <c r="B541" s="159"/>
      <c r="C541" s="164" t="s">
        <v>753</v>
      </c>
      <c r="D541" s="189">
        <v>1</v>
      </c>
      <c r="E541" s="189">
        <v>90</v>
      </c>
      <c r="F541" s="157"/>
      <c r="G541" s="234"/>
      <c r="I541" s="159"/>
      <c r="J541" s="159"/>
      <c r="K541" s="159"/>
    </row>
    <row r="542" spans="1:11" s="240" customFormat="1" x14ac:dyDescent="0.25">
      <c r="A542" s="171"/>
      <c r="B542" s="171" t="s">
        <v>1333</v>
      </c>
      <c r="C542" s="192" t="s">
        <v>773</v>
      </c>
      <c r="D542" s="193"/>
      <c r="E542" s="193"/>
      <c r="F542" s="157"/>
      <c r="G542" s="234">
        <v>1</v>
      </c>
      <c r="I542" s="159"/>
      <c r="J542" s="159"/>
      <c r="K542" s="159"/>
    </row>
    <row r="543" spans="1:11" s="240" customFormat="1" ht="27.6" x14ac:dyDescent="0.25">
      <c r="A543" s="180"/>
      <c r="B543" s="180" t="s">
        <v>1223</v>
      </c>
      <c r="C543" s="164" t="s">
        <v>560</v>
      </c>
      <c r="D543" s="175">
        <v>91</v>
      </c>
      <c r="E543" s="175">
        <v>93</v>
      </c>
      <c r="F543" s="157"/>
      <c r="G543" s="234"/>
      <c r="I543" s="159"/>
      <c r="J543" s="159"/>
      <c r="K543" s="159"/>
    </row>
    <row r="544" spans="1:11" s="240" customFormat="1" ht="27.6" x14ac:dyDescent="0.25">
      <c r="A544" s="180"/>
      <c r="B544" s="180" t="s">
        <v>1224</v>
      </c>
      <c r="C544" s="164" t="s">
        <v>562</v>
      </c>
      <c r="D544" s="175">
        <v>94</v>
      </c>
      <c r="E544" s="175">
        <v>96</v>
      </c>
      <c r="F544" s="157"/>
      <c r="G544" s="234"/>
      <c r="I544" s="159"/>
      <c r="J544" s="159"/>
      <c r="K544" s="159"/>
    </row>
    <row r="545" spans="1:11" s="240" customFormat="1" ht="27.6" x14ac:dyDescent="0.25">
      <c r="A545" s="180"/>
      <c r="B545" s="180" t="s">
        <v>1225</v>
      </c>
      <c r="C545" s="164" t="s">
        <v>564</v>
      </c>
      <c r="D545" s="175">
        <v>97</v>
      </c>
      <c r="E545" s="175">
        <v>99</v>
      </c>
      <c r="F545" s="157"/>
      <c r="G545" s="234"/>
      <c r="I545" s="159"/>
      <c r="J545" s="159"/>
      <c r="K545" s="159"/>
    </row>
    <row r="546" spans="1:11" ht="27.6" x14ac:dyDescent="0.25">
      <c r="A546" s="180"/>
      <c r="B546" s="180" t="s">
        <v>1226</v>
      </c>
      <c r="C546" s="164" t="s">
        <v>561</v>
      </c>
      <c r="D546" s="175">
        <v>100</v>
      </c>
      <c r="E546" s="175">
        <v>102</v>
      </c>
    </row>
    <row r="547" spans="1:11" ht="27.6" x14ac:dyDescent="0.25">
      <c r="A547" s="180"/>
      <c r="B547" s="180" t="s">
        <v>1227</v>
      </c>
      <c r="C547" s="164" t="s">
        <v>563</v>
      </c>
      <c r="D547" s="175">
        <v>103</v>
      </c>
      <c r="E547" s="175">
        <v>105</v>
      </c>
    </row>
    <row r="548" spans="1:11" ht="27.6" x14ac:dyDescent="0.25">
      <c r="A548" s="180"/>
      <c r="B548" s="180" t="s">
        <v>1228</v>
      </c>
      <c r="C548" s="164" t="s">
        <v>565</v>
      </c>
      <c r="D548" s="175">
        <v>106</v>
      </c>
      <c r="E548" s="175">
        <v>108</v>
      </c>
    </row>
    <row r="549" spans="1:11" ht="27.6" x14ac:dyDescent="0.25">
      <c r="A549" s="180"/>
      <c r="B549" s="180" t="s">
        <v>1229</v>
      </c>
      <c r="C549" s="164" t="s">
        <v>568</v>
      </c>
      <c r="D549" s="175">
        <v>109</v>
      </c>
      <c r="E549" s="175">
        <v>111</v>
      </c>
    </row>
    <row r="550" spans="1:11" ht="27.6" x14ac:dyDescent="0.25">
      <c r="A550" s="180"/>
      <c r="B550" s="180" t="s">
        <v>1230</v>
      </c>
      <c r="C550" s="164" t="s">
        <v>569</v>
      </c>
      <c r="D550" s="175">
        <v>112</v>
      </c>
      <c r="E550" s="175">
        <v>113</v>
      </c>
    </row>
    <row r="551" spans="1:11" ht="27.6" x14ac:dyDescent="0.25">
      <c r="A551" s="180"/>
      <c r="B551" s="180" t="s">
        <v>1231</v>
      </c>
      <c r="C551" s="164" t="s">
        <v>570</v>
      </c>
      <c r="D551" s="175">
        <v>114</v>
      </c>
      <c r="E551" s="175">
        <v>116</v>
      </c>
    </row>
    <row r="552" spans="1:11" ht="27.6" x14ac:dyDescent="0.25">
      <c r="A552" s="180"/>
      <c r="B552" s="180" t="s">
        <v>1232</v>
      </c>
      <c r="C552" s="164" t="s">
        <v>566</v>
      </c>
      <c r="D552" s="175">
        <v>117</v>
      </c>
      <c r="E552" s="175">
        <v>119</v>
      </c>
    </row>
    <row r="553" spans="1:11" ht="27.6" x14ac:dyDescent="0.25">
      <c r="A553" s="180"/>
      <c r="B553" s="180" t="s">
        <v>1080</v>
      </c>
      <c r="C553" s="164" t="s">
        <v>567</v>
      </c>
      <c r="D553" s="175">
        <v>120</v>
      </c>
      <c r="E553" s="175">
        <v>122</v>
      </c>
    </row>
    <row r="554" spans="1:11" ht="27.6" x14ac:dyDescent="0.25">
      <c r="A554" s="180"/>
      <c r="B554" s="180" t="s">
        <v>1233</v>
      </c>
      <c r="C554" s="164" t="s">
        <v>671</v>
      </c>
      <c r="D554" s="175">
        <v>123</v>
      </c>
      <c r="E554" s="175">
        <v>130</v>
      </c>
      <c r="H554" s="245"/>
    </row>
    <row r="555" spans="1:11" x14ac:dyDescent="0.25">
      <c r="A555" s="171"/>
      <c r="B555" s="171" t="s">
        <v>1334</v>
      </c>
      <c r="C555" s="192" t="s">
        <v>774</v>
      </c>
      <c r="D555" s="193"/>
      <c r="E555" s="193"/>
    </row>
    <row r="556" spans="1:11" ht="27.6" x14ac:dyDescent="0.25">
      <c r="A556" s="180"/>
      <c r="B556" s="180" t="s">
        <v>1081</v>
      </c>
      <c r="C556" s="164" t="s">
        <v>571</v>
      </c>
      <c r="D556" s="175">
        <v>91</v>
      </c>
      <c r="E556" s="175">
        <v>93</v>
      </c>
    </row>
    <row r="557" spans="1:11" ht="27.6" x14ac:dyDescent="0.25">
      <c r="A557" s="180"/>
      <c r="B557" s="180" t="s">
        <v>1082</v>
      </c>
      <c r="C557" s="164" t="s">
        <v>572</v>
      </c>
      <c r="D557" s="175">
        <v>94</v>
      </c>
      <c r="E557" s="175">
        <v>96</v>
      </c>
    </row>
    <row r="558" spans="1:11" ht="27.6" x14ac:dyDescent="0.25">
      <c r="A558" s="180"/>
      <c r="B558" s="180" t="s">
        <v>1237</v>
      </c>
      <c r="C558" s="164" t="s">
        <v>573</v>
      </c>
      <c r="D558" s="175">
        <v>97</v>
      </c>
      <c r="E558" s="175">
        <v>99</v>
      </c>
    </row>
    <row r="559" spans="1:11" ht="27.6" x14ac:dyDescent="0.25">
      <c r="A559" s="180"/>
      <c r="B559" s="180" t="s">
        <v>1238</v>
      </c>
      <c r="C559" s="164" t="s">
        <v>604</v>
      </c>
      <c r="D559" s="175">
        <v>100</v>
      </c>
      <c r="E559" s="175">
        <v>102</v>
      </c>
    </row>
    <row r="560" spans="1:11" ht="27.6" x14ac:dyDescent="0.25">
      <c r="A560" s="180"/>
      <c r="B560" s="180" t="s">
        <v>1239</v>
      </c>
      <c r="C560" s="164" t="s">
        <v>605</v>
      </c>
      <c r="D560" s="175">
        <v>103</v>
      </c>
      <c r="E560" s="175">
        <v>105</v>
      </c>
    </row>
    <row r="561" spans="1:8" ht="27.6" x14ac:dyDescent="0.25">
      <c r="A561" s="180"/>
      <c r="B561" s="180" t="s">
        <v>1240</v>
      </c>
      <c r="C561" s="164" t="s">
        <v>606</v>
      </c>
      <c r="D561" s="175">
        <v>106</v>
      </c>
      <c r="E561" s="175">
        <v>108</v>
      </c>
    </row>
    <row r="562" spans="1:8" ht="27.6" x14ac:dyDescent="0.25">
      <c r="A562" s="180"/>
      <c r="B562" s="180" t="s">
        <v>1241</v>
      </c>
      <c r="C562" s="164" t="s">
        <v>607</v>
      </c>
      <c r="D562" s="175">
        <v>109</v>
      </c>
      <c r="E562" s="175">
        <v>111</v>
      </c>
    </row>
    <row r="563" spans="1:8" ht="27.6" x14ac:dyDescent="0.25">
      <c r="A563" s="180"/>
      <c r="B563" s="180" t="s">
        <v>1242</v>
      </c>
      <c r="C563" s="164" t="s">
        <v>608</v>
      </c>
      <c r="D563" s="175">
        <v>112</v>
      </c>
      <c r="E563" s="175">
        <v>113</v>
      </c>
    </row>
    <row r="564" spans="1:8" ht="27.6" x14ac:dyDescent="0.25">
      <c r="A564" s="180"/>
      <c r="B564" s="180" t="s">
        <v>1243</v>
      </c>
      <c r="C564" s="164" t="s">
        <v>1234</v>
      </c>
      <c r="D564" s="175">
        <v>114</v>
      </c>
      <c r="E564" s="175">
        <v>116</v>
      </c>
    </row>
    <row r="565" spans="1:8" ht="27.6" x14ac:dyDescent="0.25">
      <c r="A565" s="180"/>
      <c r="B565" s="180" t="s">
        <v>1244</v>
      </c>
      <c r="C565" s="164" t="s">
        <v>1235</v>
      </c>
      <c r="D565" s="175">
        <v>117</v>
      </c>
      <c r="E565" s="175">
        <v>119</v>
      </c>
    </row>
    <row r="566" spans="1:8" ht="27.6" x14ac:dyDescent="0.25">
      <c r="A566" s="180"/>
      <c r="B566" s="180" t="s">
        <v>1245</v>
      </c>
      <c r="C566" s="164" t="s">
        <v>1236</v>
      </c>
      <c r="D566" s="175">
        <v>120</v>
      </c>
      <c r="E566" s="175">
        <v>122</v>
      </c>
    </row>
    <row r="567" spans="1:8" ht="27.6" x14ac:dyDescent="0.25">
      <c r="A567" s="180"/>
      <c r="B567" s="180" t="s">
        <v>1246</v>
      </c>
      <c r="C567" s="164" t="s">
        <v>670</v>
      </c>
      <c r="D567" s="175">
        <v>123</v>
      </c>
      <c r="E567" s="175">
        <v>130</v>
      </c>
      <c r="H567" s="245"/>
    </row>
    <row r="568" spans="1:8" ht="27.6" x14ac:dyDescent="0.25">
      <c r="A568" s="171"/>
      <c r="B568" s="171" t="s">
        <v>1083</v>
      </c>
      <c r="C568" s="192" t="s">
        <v>649</v>
      </c>
      <c r="D568" s="193"/>
      <c r="E568" s="193"/>
    </row>
    <row r="569" spans="1:8" ht="33" customHeight="1" x14ac:dyDescent="0.25">
      <c r="A569" s="198"/>
      <c r="B569" s="158" t="s">
        <v>13</v>
      </c>
      <c r="C569" s="167" t="s">
        <v>1352</v>
      </c>
      <c r="D569" s="175">
        <v>1</v>
      </c>
      <c r="E569" s="175">
        <v>90</v>
      </c>
    </row>
    <row r="570" spans="1:8" x14ac:dyDescent="0.25">
      <c r="A570" s="171"/>
      <c r="B570" s="171" t="s">
        <v>1085</v>
      </c>
      <c r="C570" s="192" t="s">
        <v>773</v>
      </c>
      <c r="D570" s="193"/>
      <c r="E570" s="193"/>
    </row>
    <row r="571" spans="1:8" x14ac:dyDescent="0.25">
      <c r="A571" s="180"/>
      <c r="B571" s="180" t="s">
        <v>13</v>
      </c>
      <c r="C571" s="181" t="s">
        <v>1406</v>
      </c>
      <c r="D571" s="175">
        <v>91</v>
      </c>
      <c r="E571" s="175">
        <v>93</v>
      </c>
    </row>
    <row r="572" spans="1:8" x14ac:dyDescent="0.25">
      <c r="A572" s="180"/>
      <c r="B572" s="180" t="s">
        <v>13</v>
      </c>
      <c r="C572" s="181" t="s">
        <v>1407</v>
      </c>
      <c r="D572" s="175">
        <v>94</v>
      </c>
      <c r="E572" s="175">
        <v>96</v>
      </c>
    </row>
    <row r="573" spans="1:8" x14ac:dyDescent="0.25">
      <c r="A573" s="180"/>
      <c r="B573" s="180" t="s">
        <v>13</v>
      </c>
      <c r="C573" s="181" t="s">
        <v>1408</v>
      </c>
      <c r="D573" s="175">
        <v>97</v>
      </c>
      <c r="E573" s="175">
        <v>99</v>
      </c>
    </row>
    <row r="574" spans="1:8" x14ac:dyDescent="0.25">
      <c r="A574" s="180"/>
      <c r="B574" s="180" t="s">
        <v>13</v>
      </c>
      <c r="C574" s="181" t="s">
        <v>1409</v>
      </c>
      <c r="D574" s="175">
        <v>100</v>
      </c>
      <c r="E574" s="175">
        <v>102</v>
      </c>
    </row>
    <row r="575" spans="1:8" x14ac:dyDescent="0.25">
      <c r="A575" s="180"/>
      <c r="B575" s="180" t="s">
        <v>13</v>
      </c>
      <c r="C575" s="181" t="s">
        <v>1410</v>
      </c>
      <c r="D575" s="175">
        <v>103</v>
      </c>
      <c r="E575" s="175">
        <v>105</v>
      </c>
    </row>
    <row r="576" spans="1:8" x14ac:dyDescent="0.25">
      <c r="A576" s="180"/>
      <c r="B576" s="180" t="s">
        <v>13</v>
      </c>
      <c r="C576" s="181" t="s">
        <v>1411</v>
      </c>
      <c r="D576" s="175">
        <v>106</v>
      </c>
      <c r="E576" s="175">
        <v>108</v>
      </c>
    </row>
    <row r="577" spans="1:8" x14ac:dyDescent="0.25">
      <c r="A577" s="180"/>
      <c r="B577" s="180" t="s">
        <v>13</v>
      </c>
      <c r="C577" s="181" t="s">
        <v>1412</v>
      </c>
      <c r="D577" s="175">
        <v>109</v>
      </c>
      <c r="E577" s="175">
        <v>111</v>
      </c>
    </row>
    <row r="578" spans="1:8" x14ac:dyDescent="0.25">
      <c r="A578" s="180"/>
      <c r="B578" s="180" t="s">
        <v>13</v>
      </c>
      <c r="C578" s="181" t="s">
        <v>1413</v>
      </c>
      <c r="D578" s="175">
        <v>112</v>
      </c>
      <c r="E578" s="175">
        <v>113</v>
      </c>
    </row>
    <row r="579" spans="1:8" x14ac:dyDescent="0.25">
      <c r="A579" s="180"/>
      <c r="B579" s="180" t="s">
        <v>13</v>
      </c>
      <c r="C579" s="181" t="s">
        <v>1414</v>
      </c>
      <c r="D579" s="175">
        <v>114</v>
      </c>
      <c r="E579" s="175">
        <v>116</v>
      </c>
    </row>
    <row r="580" spans="1:8" x14ac:dyDescent="0.25">
      <c r="A580" s="180"/>
      <c r="B580" s="180" t="s">
        <v>13</v>
      </c>
      <c r="C580" s="181" t="s">
        <v>1415</v>
      </c>
      <c r="D580" s="175">
        <v>117</v>
      </c>
      <c r="E580" s="175">
        <v>119</v>
      </c>
    </row>
    <row r="581" spans="1:8" x14ac:dyDescent="0.25">
      <c r="A581" s="180"/>
      <c r="B581" s="180" t="s">
        <v>13</v>
      </c>
      <c r="C581" s="181" t="s">
        <v>1416</v>
      </c>
      <c r="D581" s="175">
        <v>120</v>
      </c>
      <c r="E581" s="175">
        <v>122</v>
      </c>
    </row>
    <row r="582" spans="1:8" ht="41.4" x14ac:dyDescent="0.25">
      <c r="A582" s="232"/>
      <c r="B582" s="233" t="s">
        <v>13</v>
      </c>
      <c r="C582" s="226" t="s">
        <v>669</v>
      </c>
      <c r="D582" s="175">
        <v>123</v>
      </c>
      <c r="E582" s="175">
        <v>130</v>
      </c>
      <c r="H582" s="245"/>
    </row>
    <row r="583" spans="1:8" x14ac:dyDescent="0.25">
      <c r="A583" s="171"/>
      <c r="B583" s="171" t="s">
        <v>1086</v>
      </c>
      <c r="C583" s="192" t="s">
        <v>774</v>
      </c>
      <c r="D583" s="193"/>
      <c r="E583" s="193"/>
    </row>
    <row r="584" spans="1:8" x14ac:dyDescent="0.25">
      <c r="A584" s="180"/>
      <c r="B584" s="246" t="s">
        <v>13</v>
      </c>
      <c r="C584" s="181" t="s">
        <v>1417</v>
      </c>
      <c r="D584" s="175">
        <v>91</v>
      </c>
      <c r="E584" s="175">
        <v>93</v>
      </c>
    </row>
    <row r="585" spans="1:8" x14ac:dyDescent="0.25">
      <c r="A585" s="180"/>
      <c r="B585" s="246" t="s">
        <v>13</v>
      </c>
      <c r="C585" s="181" t="s">
        <v>1418</v>
      </c>
      <c r="D585" s="175">
        <v>94</v>
      </c>
      <c r="E585" s="175">
        <v>96</v>
      </c>
    </row>
    <row r="586" spans="1:8" x14ac:dyDescent="0.25">
      <c r="A586" s="180"/>
      <c r="B586" s="246" t="s">
        <v>13</v>
      </c>
      <c r="C586" s="181" t="s">
        <v>1419</v>
      </c>
      <c r="D586" s="175">
        <v>97</v>
      </c>
      <c r="E586" s="175">
        <v>99</v>
      </c>
    </row>
    <row r="587" spans="1:8" x14ac:dyDescent="0.25">
      <c r="A587" s="180"/>
      <c r="B587" s="246" t="s">
        <v>13</v>
      </c>
      <c r="C587" s="181" t="s">
        <v>1420</v>
      </c>
      <c r="D587" s="175">
        <v>100</v>
      </c>
      <c r="E587" s="175">
        <v>102</v>
      </c>
    </row>
    <row r="588" spans="1:8" x14ac:dyDescent="0.25">
      <c r="A588" s="180"/>
      <c r="B588" s="246" t="s">
        <v>13</v>
      </c>
      <c r="C588" s="181" t="s">
        <v>1421</v>
      </c>
      <c r="D588" s="175">
        <v>103</v>
      </c>
      <c r="E588" s="175">
        <v>105</v>
      </c>
    </row>
    <row r="589" spans="1:8" x14ac:dyDescent="0.25">
      <c r="A589" s="180"/>
      <c r="B589" s="246" t="s">
        <v>13</v>
      </c>
      <c r="C589" s="181" t="s">
        <v>1422</v>
      </c>
      <c r="D589" s="175">
        <v>106</v>
      </c>
      <c r="E589" s="175">
        <v>108</v>
      </c>
    </row>
    <row r="590" spans="1:8" x14ac:dyDescent="0.25">
      <c r="A590" s="180"/>
      <c r="B590" s="246" t="s">
        <v>13</v>
      </c>
      <c r="C590" s="181" t="s">
        <v>1423</v>
      </c>
      <c r="D590" s="175">
        <v>109</v>
      </c>
      <c r="E590" s="175">
        <v>111</v>
      </c>
    </row>
    <row r="591" spans="1:8" x14ac:dyDescent="0.25">
      <c r="A591" s="180"/>
      <c r="B591" s="246" t="s">
        <v>13</v>
      </c>
      <c r="C591" s="181" t="s">
        <v>1424</v>
      </c>
      <c r="D591" s="175">
        <v>112</v>
      </c>
      <c r="E591" s="175">
        <v>113</v>
      </c>
    </row>
    <row r="592" spans="1:8" x14ac:dyDescent="0.25">
      <c r="A592" s="180"/>
      <c r="B592" s="246" t="s">
        <v>13</v>
      </c>
      <c r="C592" s="181" t="s">
        <v>1425</v>
      </c>
      <c r="D592" s="175">
        <v>114</v>
      </c>
      <c r="E592" s="175">
        <v>116</v>
      </c>
    </row>
    <row r="593" spans="1:8" x14ac:dyDescent="0.25">
      <c r="A593" s="180"/>
      <c r="B593" s="246" t="s">
        <v>13</v>
      </c>
      <c r="C593" s="181" t="s">
        <v>1426</v>
      </c>
      <c r="D593" s="175">
        <v>117</v>
      </c>
      <c r="E593" s="175">
        <v>119</v>
      </c>
    </row>
    <row r="594" spans="1:8" x14ac:dyDescent="0.25">
      <c r="A594" s="180"/>
      <c r="B594" s="246" t="s">
        <v>13</v>
      </c>
      <c r="C594" s="181" t="s">
        <v>1427</v>
      </c>
      <c r="D594" s="175">
        <v>120</v>
      </c>
      <c r="E594" s="175">
        <v>122</v>
      </c>
    </row>
    <row r="595" spans="1:8" ht="41.4" x14ac:dyDescent="0.25">
      <c r="A595" s="180"/>
      <c r="B595" s="246" t="s">
        <v>13</v>
      </c>
      <c r="C595" s="167" t="s">
        <v>668</v>
      </c>
      <c r="D595" s="175">
        <v>123</v>
      </c>
      <c r="E595" s="175">
        <v>130</v>
      </c>
      <c r="H595" s="245"/>
    </row>
    <row r="596" spans="1:8" ht="27.6" x14ac:dyDescent="0.25">
      <c r="A596" s="193"/>
      <c r="B596" s="171" t="s">
        <v>1087</v>
      </c>
      <c r="C596" s="192" t="s">
        <v>650</v>
      </c>
      <c r="D596" s="193"/>
      <c r="E596" s="193"/>
    </row>
    <row r="597" spans="1:8" x14ac:dyDescent="0.25">
      <c r="A597" s="198"/>
      <c r="B597" s="157" t="s">
        <v>13</v>
      </c>
      <c r="C597" s="167" t="s">
        <v>754</v>
      </c>
      <c r="D597" s="175">
        <v>1</v>
      </c>
      <c r="E597" s="175">
        <v>90</v>
      </c>
    </row>
    <row r="598" spans="1:8" x14ac:dyDescent="0.25">
      <c r="A598" s="171"/>
      <c r="B598" s="171" t="s">
        <v>1089</v>
      </c>
      <c r="C598" s="192" t="s">
        <v>773</v>
      </c>
      <c r="D598" s="193"/>
      <c r="E598" s="193"/>
    </row>
    <row r="599" spans="1:8" x14ac:dyDescent="0.25">
      <c r="A599" s="180"/>
      <c r="B599" s="337"/>
      <c r="C599" s="181" t="s">
        <v>1428</v>
      </c>
      <c r="D599" s="175">
        <v>91</v>
      </c>
      <c r="E599" s="175">
        <v>93</v>
      </c>
    </row>
    <row r="600" spans="1:8" x14ac:dyDescent="0.25">
      <c r="A600" s="180"/>
      <c r="B600" s="337"/>
      <c r="C600" s="181" t="s">
        <v>1429</v>
      </c>
      <c r="D600" s="175">
        <v>94</v>
      </c>
      <c r="E600" s="175">
        <v>96</v>
      </c>
    </row>
    <row r="601" spans="1:8" x14ac:dyDescent="0.25">
      <c r="A601" s="180"/>
      <c r="B601" s="337"/>
      <c r="C601" s="181" t="s">
        <v>1430</v>
      </c>
      <c r="D601" s="175">
        <v>97</v>
      </c>
      <c r="E601" s="175">
        <v>99</v>
      </c>
    </row>
    <row r="602" spans="1:8" x14ac:dyDescent="0.25">
      <c r="A602" s="180"/>
      <c r="B602" s="337"/>
      <c r="C602" s="181" t="s">
        <v>1431</v>
      </c>
      <c r="D602" s="175">
        <v>100</v>
      </c>
      <c r="E602" s="175">
        <v>102</v>
      </c>
    </row>
    <row r="603" spans="1:8" x14ac:dyDescent="0.25">
      <c r="A603" s="180"/>
      <c r="B603" s="337"/>
      <c r="C603" s="181" t="s">
        <v>1432</v>
      </c>
      <c r="D603" s="175">
        <v>103</v>
      </c>
      <c r="E603" s="175">
        <v>105</v>
      </c>
    </row>
    <row r="604" spans="1:8" x14ac:dyDescent="0.25">
      <c r="A604" s="180"/>
      <c r="B604" s="337"/>
      <c r="C604" s="181" t="s">
        <v>1433</v>
      </c>
      <c r="D604" s="175">
        <v>106</v>
      </c>
      <c r="E604" s="175">
        <v>108</v>
      </c>
    </row>
    <row r="605" spans="1:8" x14ac:dyDescent="0.25">
      <c r="A605" s="180"/>
      <c r="B605" s="337"/>
      <c r="C605" s="181" t="s">
        <v>1434</v>
      </c>
      <c r="D605" s="175">
        <v>109</v>
      </c>
      <c r="E605" s="175">
        <v>111</v>
      </c>
    </row>
    <row r="606" spans="1:8" x14ac:dyDescent="0.25">
      <c r="A606" s="180"/>
      <c r="B606" s="337"/>
      <c r="C606" s="181" t="s">
        <v>1435</v>
      </c>
      <c r="D606" s="175">
        <v>112</v>
      </c>
      <c r="E606" s="175">
        <v>113</v>
      </c>
    </row>
    <row r="607" spans="1:8" x14ac:dyDescent="0.25">
      <c r="A607" s="180"/>
      <c r="B607" s="337"/>
      <c r="C607" s="181" t="s">
        <v>1436</v>
      </c>
      <c r="D607" s="175">
        <v>114</v>
      </c>
      <c r="E607" s="175">
        <v>116</v>
      </c>
    </row>
    <row r="608" spans="1:8" x14ac:dyDescent="0.25">
      <c r="A608" s="180"/>
      <c r="B608" s="337"/>
      <c r="C608" s="181" t="s">
        <v>1437</v>
      </c>
      <c r="D608" s="175">
        <v>117</v>
      </c>
      <c r="E608" s="175">
        <v>119</v>
      </c>
    </row>
    <row r="609" spans="1:8" x14ac:dyDescent="0.25">
      <c r="A609" s="180"/>
      <c r="B609" s="337"/>
      <c r="C609" s="181" t="s">
        <v>1438</v>
      </c>
      <c r="D609" s="175">
        <v>120</v>
      </c>
      <c r="E609" s="175">
        <v>122</v>
      </c>
    </row>
    <row r="610" spans="1:8" ht="27.6" x14ac:dyDescent="0.25">
      <c r="A610" s="180"/>
      <c r="B610" s="337"/>
      <c r="C610" s="167" t="s">
        <v>667</v>
      </c>
      <c r="D610" s="175">
        <v>123</v>
      </c>
      <c r="E610" s="175">
        <v>130</v>
      </c>
      <c r="H610" s="245"/>
    </row>
    <row r="611" spans="1:8" x14ac:dyDescent="0.25">
      <c r="A611" s="180"/>
      <c r="B611" s="337"/>
      <c r="C611" s="167" t="s">
        <v>620</v>
      </c>
      <c r="D611" s="175">
        <v>131</v>
      </c>
      <c r="E611" s="175">
        <v>145</v>
      </c>
    </row>
    <row r="612" spans="1:8" x14ac:dyDescent="0.25">
      <c r="A612" s="180"/>
      <c r="B612" s="231" t="s">
        <v>1248</v>
      </c>
      <c r="C612" s="167" t="s">
        <v>622</v>
      </c>
      <c r="D612" s="175">
        <v>146</v>
      </c>
      <c r="E612" s="175">
        <v>325</v>
      </c>
    </row>
    <row r="613" spans="1:8" x14ac:dyDescent="0.25">
      <c r="A613" s="171"/>
      <c r="B613" s="171" t="s">
        <v>1090</v>
      </c>
      <c r="C613" s="192" t="s">
        <v>774</v>
      </c>
      <c r="D613" s="193"/>
      <c r="E613" s="193"/>
    </row>
    <row r="614" spans="1:8" x14ac:dyDescent="0.25">
      <c r="A614" s="180"/>
      <c r="B614" s="337"/>
      <c r="C614" s="181" t="s">
        <v>1439</v>
      </c>
      <c r="D614" s="175">
        <v>91</v>
      </c>
      <c r="E614" s="175">
        <v>93</v>
      </c>
    </row>
    <row r="615" spans="1:8" x14ac:dyDescent="0.25">
      <c r="A615" s="180"/>
      <c r="B615" s="337"/>
      <c r="C615" s="181" t="s">
        <v>1440</v>
      </c>
      <c r="D615" s="175">
        <v>94</v>
      </c>
      <c r="E615" s="175">
        <v>96</v>
      </c>
    </row>
    <row r="616" spans="1:8" x14ac:dyDescent="0.25">
      <c r="A616" s="180"/>
      <c r="B616" s="337"/>
      <c r="C616" s="181" t="s">
        <v>1441</v>
      </c>
      <c r="D616" s="175">
        <v>97</v>
      </c>
      <c r="E616" s="175">
        <v>99</v>
      </c>
    </row>
    <row r="617" spans="1:8" x14ac:dyDescent="0.25">
      <c r="A617" s="180"/>
      <c r="B617" s="337"/>
      <c r="C617" s="181" t="s">
        <v>1442</v>
      </c>
      <c r="D617" s="175">
        <v>100</v>
      </c>
      <c r="E617" s="175">
        <v>102</v>
      </c>
    </row>
    <row r="618" spans="1:8" x14ac:dyDescent="0.25">
      <c r="A618" s="180"/>
      <c r="B618" s="337"/>
      <c r="C618" s="181" t="s">
        <v>1443</v>
      </c>
      <c r="D618" s="175">
        <v>103</v>
      </c>
      <c r="E618" s="175">
        <v>105</v>
      </c>
    </row>
    <row r="619" spans="1:8" x14ac:dyDescent="0.25">
      <c r="A619" s="180"/>
      <c r="B619" s="337"/>
      <c r="C619" s="181" t="s">
        <v>1444</v>
      </c>
      <c r="D619" s="175">
        <v>106</v>
      </c>
      <c r="E619" s="175">
        <v>108</v>
      </c>
    </row>
    <row r="620" spans="1:8" x14ac:dyDescent="0.25">
      <c r="A620" s="180"/>
      <c r="B620" s="337"/>
      <c r="C620" s="181" t="s">
        <v>1445</v>
      </c>
      <c r="D620" s="175">
        <v>109</v>
      </c>
      <c r="E620" s="175">
        <v>111</v>
      </c>
    </row>
    <row r="621" spans="1:8" x14ac:dyDescent="0.25">
      <c r="A621" s="180"/>
      <c r="B621" s="337"/>
      <c r="C621" s="181" t="s">
        <v>1446</v>
      </c>
      <c r="D621" s="175">
        <v>112</v>
      </c>
      <c r="E621" s="175">
        <v>113</v>
      </c>
    </row>
    <row r="622" spans="1:8" x14ac:dyDescent="0.25">
      <c r="A622" s="180"/>
      <c r="B622" s="337"/>
      <c r="C622" s="181" t="s">
        <v>1447</v>
      </c>
      <c r="D622" s="175">
        <v>114</v>
      </c>
      <c r="E622" s="175">
        <v>116</v>
      </c>
    </row>
    <row r="623" spans="1:8" x14ac:dyDescent="0.25">
      <c r="A623" s="180"/>
      <c r="B623" s="337"/>
      <c r="C623" s="181" t="s">
        <v>1448</v>
      </c>
      <c r="D623" s="175">
        <v>117</v>
      </c>
      <c r="E623" s="175">
        <v>119</v>
      </c>
    </row>
    <row r="624" spans="1:8" x14ac:dyDescent="0.25">
      <c r="A624" s="180"/>
      <c r="B624" s="337"/>
      <c r="C624" s="181" t="s">
        <v>1449</v>
      </c>
      <c r="D624" s="175">
        <v>120</v>
      </c>
      <c r="E624" s="175">
        <v>122</v>
      </c>
    </row>
    <row r="625" spans="1:8" ht="27.6" x14ac:dyDescent="0.25">
      <c r="A625" s="180"/>
      <c r="B625" s="337"/>
      <c r="C625" s="167" t="s">
        <v>666</v>
      </c>
      <c r="D625" s="175">
        <v>123</v>
      </c>
      <c r="E625" s="175">
        <v>130</v>
      </c>
      <c r="H625" s="245"/>
    </row>
    <row r="626" spans="1:8" x14ac:dyDescent="0.25">
      <c r="A626" s="180"/>
      <c r="B626" s="337"/>
      <c r="C626" s="167" t="s">
        <v>621</v>
      </c>
      <c r="D626" s="175">
        <v>131</v>
      </c>
      <c r="E626" s="175">
        <v>145</v>
      </c>
    </row>
    <row r="627" spans="1:8" x14ac:dyDescent="0.25">
      <c r="A627" s="180"/>
      <c r="B627" s="231" t="s">
        <v>1091</v>
      </c>
      <c r="C627" s="167" t="s">
        <v>623</v>
      </c>
      <c r="D627" s="175">
        <v>146</v>
      </c>
      <c r="E627" s="175">
        <v>325</v>
      </c>
    </row>
    <row r="628" spans="1:8" x14ac:dyDescent="0.25">
      <c r="A628" s="171"/>
      <c r="B628" s="171" t="s">
        <v>1069</v>
      </c>
      <c r="C628" s="199" t="s">
        <v>651</v>
      </c>
      <c r="D628" s="193"/>
      <c r="E628" s="193"/>
    </row>
    <row r="629" spans="1:8" x14ac:dyDescent="0.25">
      <c r="A629" s="195"/>
      <c r="B629" s="159"/>
      <c r="C629" s="164" t="s">
        <v>755</v>
      </c>
      <c r="D629" s="189">
        <v>1</v>
      </c>
      <c r="E629" s="189">
        <v>90</v>
      </c>
    </row>
    <row r="630" spans="1:8" x14ac:dyDescent="0.25">
      <c r="A630" s="171"/>
      <c r="B630" s="171" t="s">
        <v>1068</v>
      </c>
      <c r="C630" s="192" t="s">
        <v>773</v>
      </c>
      <c r="D630" s="193"/>
      <c r="E630" s="193"/>
    </row>
    <row r="631" spans="1:8" x14ac:dyDescent="0.25">
      <c r="A631" s="180"/>
      <c r="B631" s="180" t="s">
        <v>13</v>
      </c>
      <c r="C631" s="181" t="s">
        <v>1450</v>
      </c>
      <c r="D631" s="175">
        <v>91</v>
      </c>
      <c r="E631" s="175">
        <v>93</v>
      </c>
    </row>
    <row r="632" spans="1:8" x14ac:dyDescent="0.25">
      <c r="A632" s="180"/>
      <c r="B632" s="180" t="s">
        <v>13</v>
      </c>
      <c r="C632" s="181" t="s">
        <v>1451</v>
      </c>
      <c r="D632" s="175">
        <v>94</v>
      </c>
      <c r="E632" s="175">
        <v>96</v>
      </c>
    </row>
    <row r="633" spans="1:8" x14ac:dyDescent="0.25">
      <c r="A633" s="180"/>
      <c r="B633" s="180" t="s">
        <v>13</v>
      </c>
      <c r="C633" s="181" t="s">
        <v>1452</v>
      </c>
      <c r="D633" s="175">
        <v>97</v>
      </c>
      <c r="E633" s="175">
        <v>99</v>
      </c>
    </row>
    <row r="634" spans="1:8" x14ac:dyDescent="0.25">
      <c r="A634" s="180"/>
      <c r="B634" s="180" t="s">
        <v>13</v>
      </c>
      <c r="C634" s="181" t="s">
        <v>1453</v>
      </c>
      <c r="D634" s="175">
        <v>100</v>
      </c>
      <c r="E634" s="175">
        <v>102</v>
      </c>
    </row>
    <row r="635" spans="1:8" x14ac:dyDescent="0.25">
      <c r="A635" s="180"/>
      <c r="B635" s="180" t="s">
        <v>13</v>
      </c>
      <c r="C635" s="181" t="s">
        <v>1454</v>
      </c>
      <c r="D635" s="175">
        <v>103</v>
      </c>
      <c r="E635" s="175">
        <v>105</v>
      </c>
    </row>
    <row r="636" spans="1:8" x14ac:dyDescent="0.25">
      <c r="A636" s="180"/>
      <c r="B636" s="180" t="s">
        <v>13</v>
      </c>
      <c r="C636" s="181" t="s">
        <v>1455</v>
      </c>
      <c r="D636" s="175">
        <v>106</v>
      </c>
      <c r="E636" s="175">
        <v>108</v>
      </c>
    </row>
    <row r="637" spans="1:8" x14ac:dyDescent="0.25">
      <c r="A637" s="180"/>
      <c r="B637" s="180" t="s">
        <v>13</v>
      </c>
      <c r="C637" s="181" t="s">
        <v>1456</v>
      </c>
      <c r="D637" s="175">
        <v>109</v>
      </c>
      <c r="E637" s="175">
        <v>111</v>
      </c>
    </row>
    <row r="638" spans="1:8" x14ac:dyDescent="0.25">
      <c r="A638" s="180"/>
      <c r="B638" s="180" t="s">
        <v>13</v>
      </c>
      <c r="C638" s="181" t="s">
        <v>1457</v>
      </c>
      <c r="D638" s="175">
        <v>112</v>
      </c>
      <c r="E638" s="175">
        <v>113</v>
      </c>
    </row>
    <row r="639" spans="1:8" x14ac:dyDescent="0.25">
      <c r="A639" s="180"/>
      <c r="B639" s="180" t="s">
        <v>13</v>
      </c>
      <c r="C639" s="181" t="s">
        <v>1458</v>
      </c>
      <c r="D639" s="175">
        <v>114</v>
      </c>
      <c r="E639" s="175">
        <v>116</v>
      </c>
    </row>
    <row r="640" spans="1:8" x14ac:dyDescent="0.25">
      <c r="A640" s="180"/>
      <c r="B640" s="180" t="s">
        <v>13</v>
      </c>
      <c r="C640" s="181" t="s">
        <v>1459</v>
      </c>
      <c r="D640" s="175">
        <v>117</v>
      </c>
      <c r="E640" s="175">
        <v>119</v>
      </c>
    </row>
    <row r="641" spans="1:8" x14ac:dyDescent="0.25">
      <c r="A641" s="180"/>
      <c r="B641" s="180" t="s">
        <v>13</v>
      </c>
      <c r="C641" s="181" t="s">
        <v>1460</v>
      </c>
      <c r="D641" s="175">
        <v>120</v>
      </c>
      <c r="E641" s="175">
        <v>122</v>
      </c>
    </row>
    <row r="642" spans="1:8" ht="27.6" x14ac:dyDescent="0.25">
      <c r="A642" s="180"/>
      <c r="B642" s="180" t="s">
        <v>13</v>
      </c>
      <c r="C642" s="167" t="s">
        <v>665</v>
      </c>
      <c r="D642" s="175">
        <v>123</v>
      </c>
      <c r="E642" s="175">
        <v>130</v>
      </c>
      <c r="H642" s="245"/>
    </row>
    <row r="643" spans="1:8" x14ac:dyDescent="0.25">
      <c r="A643" s="171"/>
      <c r="B643" s="171" t="s">
        <v>1357</v>
      </c>
      <c r="C643" s="192" t="s">
        <v>774</v>
      </c>
      <c r="D643" s="193"/>
      <c r="E643" s="193"/>
    </row>
    <row r="644" spans="1:8" x14ac:dyDescent="0.25">
      <c r="A644" s="180"/>
      <c r="B644" s="180" t="s">
        <v>13</v>
      </c>
      <c r="C644" s="181" t="s">
        <v>1461</v>
      </c>
      <c r="D644" s="175">
        <v>91</v>
      </c>
      <c r="E644" s="175">
        <v>93</v>
      </c>
    </row>
    <row r="645" spans="1:8" x14ac:dyDescent="0.25">
      <c r="A645" s="180"/>
      <c r="B645" s="180" t="s">
        <v>13</v>
      </c>
      <c r="C645" s="181" t="s">
        <v>1462</v>
      </c>
      <c r="D645" s="175">
        <v>94</v>
      </c>
      <c r="E645" s="175">
        <v>96</v>
      </c>
    </row>
    <row r="646" spans="1:8" x14ac:dyDescent="0.25">
      <c r="A646" s="180"/>
      <c r="B646" s="180" t="s">
        <v>13</v>
      </c>
      <c r="C646" s="181" t="s">
        <v>1463</v>
      </c>
      <c r="D646" s="175">
        <v>97</v>
      </c>
      <c r="E646" s="175">
        <v>99</v>
      </c>
    </row>
    <row r="647" spans="1:8" x14ac:dyDescent="0.25">
      <c r="A647" s="180"/>
      <c r="B647" s="180" t="s">
        <v>13</v>
      </c>
      <c r="C647" s="181" t="s">
        <v>1464</v>
      </c>
      <c r="D647" s="175">
        <v>100</v>
      </c>
      <c r="E647" s="175">
        <v>102</v>
      </c>
    </row>
    <row r="648" spans="1:8" x14ac:dyDescent="0.25">
      <c r="A648" s="180"/>
      <c r="B648" s="180" t="s">
        <v>13</v>
      </c>
      <c r="C648" s="181" t="s">
        <v>1465</v>
      </c>
      <c r="D648" s="175">
        <v>103</v>
      </c>
      <c r="E648" s="175">
        <v>105</v>
      </c>
    </row>
    <row r="649" spans="1:8" x14ac:dyDescent="0.25">
      <c r="A649" s="180"/>
      <c r="B649" s="180" t="s">
        <v>13</v>
      </c>
      <c r="C649" s="181" t="s">
        <v>1466</v>
      </c>
      <c r="D649" s="175">
        <v>106</v>
      </c>
      <c r="E649" s="175">
        <v>108</v>
      </c>
    </row>
    <row r="650" spans="1:8" x14ac:dyDescent="0.25">
      <c r="A650" s="180"/>
      <c r="B650" s="180" t="s">
        <v>13</v>
      </c>
      <c r="C650" s="181" t="s">
        <v>1467</v>
      </c>
      <c r="D650" s="175">
        <v>109</v>
      </c>
      <c r="E650" s="175">
        <v>111</v>
      </c>
    </row>
    <row r="651" spans="1:8" x14ac:dyDescent="0.25">
      <c r="A651" s="180"/>
      <c r="B651" s="180" t="s">
        <v>13</v>
      </c>
      <c r="C651" s="181" t="s">
        <v>1468</v>
      </c>
      <c r="D651" s="175">
        <v>112</v>
      </c>
      <c r="E651" s="175">
        <v>113</v>
      </c>
    </row>
    <row r="652" spans="1:8" x14ac:dyDescent="0.25">
      <c r="A652" s="180"/>
      <c r="B652" s="180" t="s">
        <v>13</v>
      </c>
      <c r="C652" s="181" t="s">
        <v>1469</v>
      </c>
      <c r="D652" s="175">
        <v>114</v>
      </c>
      <c r="E652" s="175">
        <v>116</v>
      </c>
    </row>
    <row r="653" spans="1:8" x14ac:dyDescent="0.25">
      <c r="A653" s="180"/>
      <c r="B653" s="180" t="s">
        <v>13</v>
      </c>
      <c r="C653" s="181" t="s">
        <v>1470</v>
      </c>
      <c r="D653" s="175">
        <v>117</v>
      </c>
      <c r="E653" s="175">
        <v>119</v>
      </c>
    </row>
    <row r="654" spans="1:8" x14ac:dyDescent="0.25">
      <c r="A654" s="180"/>
      <c r="B654" s="180" t="s">
        <v>13</v>
      </c>
      <c r="C654" s="181" t="s">
        <v>1471</v>
      </c>
      <c r="D654" s="175">
        <v>120</v>
      </c>
      <c r="E654" s="175">
        <v>122</v>
      </c>
    </row>
    <row r="655" spans="1:8" ht="27.6" x14ac:dyDescent="0.25">
      <c r="A655" s="180"/>
      <c r="B655" s="180" t="s">
        <v>13</v>
      </c>
      <c r="C655" s="167" t="s">
        <v>664</v>
      </c>
      <c r="D655" s="175">
        <v>123</v>
      </c>
      <c r="E655" s="175">
        <v>130</v>
      </c>
      <c r="H655" s="245"/>
    </row>
    <row r="656" spans="1:8" x14ac:dyDescent="0.25">
      <c r="A656" s="171"/>
      <c r="B656" s="171" t="s">
        <v>1092</v>
      </c>
      <c r="C656" s="192" t="s">
        <v>652</v>
      </c>
      <c r="D656" s="193"/>
      <c r="E656" s="193"/>
    </row>
    <row r="657" spans="1:8" x14ac:dyDescent="0.25">
      <c r="A657" s="195"/>
      <c r="B657" s="159" t="s">
        <v>13</v>
      </c>
      <c r="C657" s="167" t="s">
        <v>756</v>
      </c>
      <c r="D657" s="189">
        <v>1</v>
      </c>
      <c r="E657" s="189">
        <v>90</v>
      </c>
    </row>
    <row r="658" spans="1:8" x14ac:dyDescent="0.25">
      <c r="A658" s="171"/>
      <c r="B658" s="171" t="s">
        <v>1258</v>
      </c>
      <c r="C658" s="192" t="s">
        <v>773</v>
      </c>
      <c r="D658" s="193"/>
      <c r="E658" s="193"/>
    </row>
    <row r="659" spans="1:8" ht="27.6" x14ac:dyDescent="0.25">
      <c r="A659" s="180"/>
      <c r="B659" s="180" t="s">
        <v>1259</v>
      </c>
      <c r="C659" s="167" t="s">
        <v>1249</v>
      </c>
      <c r="D659" s="175">
        <v>91</v>
      </c>
      <c r="E659" s="175">
        <v>93</v>
      </c>
    </row>
    <row r="660" spans="1:8" ht="27.6" x14ac:dyDescent="0.25">
      <c r="A660" s="180"/>
      <c r="B660" s="180" t="s">
        <v>1260</v>
      </c>
      <c r="C660" s="167" t="s">
        <v>575</v>
      </c>
      <c r="D660" s="175">
        <v>94</v>
      </c>
      <c r="E660" s="175">
        <v>96</v>
      </c>
    </row>
    <row r="661" spans="1:8" ht="27.6" x14ac:dyDescent="0.25">
      <c r="A661" s="180"/>
      <c r="B661" s="180" t="s">
        <v>1261</v>
      </c>
      <c r="C661" s="167" t="s">
        <v>577</v>
      </c>
      <c r="D661" s="175">
        <v>97</v>
      </c>
      <c r="E661" s="175">
        <v>99</v>
      </c>
    </row>
    <row r="662" spans="1:8" ht="27.6" x14ac:dyDescent="0.25">
      <c r="A662" s="180"/>
      <c r="B662" s="180" t="s">
        <v>1262</v>
      </c>
      <c r="C662" s="167" t="s">
        <v>574</v>
      </c>
      <c r="D662" s="175">
        <v>100</v>
      </c>
      <c r="E662" s="175">
        <v>102</v>
      </c>
    </row>
    <row r="663" spans="1:8" ht="27.6" x14ac:dyDescent="0.25">
      <c r="A663" s="180"/>
      <c r="B663" s="180" t="s">
        <v>1263</v>
      </c>
      <c r="C663" s="167" t="s">
        <v>576</v>
      </c>
      <c r="D663" s="175">
        <v>103</v>
      </c>
      <c r="E663" s="175">
        <v>105</v>
      </c>
    </row>
    <row r="664" spans="1:8" ht="27.6" x14ac:dyDescent="0.25">
      <c r="A664" s="180"/>
      <c r="B664" s="180" t="s">
        <v>1264</v>
      </c>
      <c r="C664" s="167" t="s">
        <v>811</v>
      </c>
      <c r="D664" s="175">
        <v>106</v>
      </c>
      <c r="E664" s="175">
        <v>108</v>
      </c>
    </row>
    <row r="665" spans="1:8" ht="27.6" x14ac:dyDescent="0.25">
      <c r="A665" s="180"/>
      <c r="B665" s="180" t="s">
        <v>1265</v>
      </c>
      <c r="C665" s="167" t="s">
        <v>812</v>
      </c>
      <c r="D665" s="175">
        <v>109</v>
      </c>
      <c r="E665" s="175">
        <v>111</v>
      </c>
    </row>
    <row r="666" spans="1:8" ht="27.6" x14ac:dyDescent="0.25">
      <c r="A666" s="180"/>
      <c r="B666" s="180" t="s">
        <v>1266</v>
      </c>
      <c r="C666" s="167" t="s">
        <v>813</v>
      </c>
      <c r="D666" s="175">
        <v>112</v>
      </c>
      <c r="E666" s="175">
        <v>113</v>
      </c>
    </row>
    <row r="667" spans="1:8" ht="27.6" x14ac:dyDescent="0.25">
      <c r="A667" s="180"/>
      <c r="B667" s="180" t="s">
        <v>1267</v>
      </c>
      <c r="C667" s="167" t="s">
        <v>814</v>
      </c>
      <c r="D667" s="175">
        <v>114</v>
      </c>
      <c r="E667" s="175">
        <v>116</v>
      </c>
    </row>
    <row r="668" spans="1:8" ht="27.6" x14ac:dyDescent="0.25">
      <c r="A668" s="180"/>
      <c r="B668" s="180" t="s">
        <v>1268</v>
      </c>
      <c r="C668" s="167" t="s">
        <v>815</v>
      </c>
      <c r="D668" s="175">
        <v>117</v>
      </c>
      <c r="E668" s="175">
        <v>119</v>
      </c>
    </row>
    <row r="669" spans="1:8" ht="27.6" x14ac:dyDescent="0.25">
      <c r="A669" s="180"/>
      <c r="B669" s="180" t="s">
        <v>1269</v>
      </c>
      <c r="C669" s="167" t="s">
        <v>1250</v>
      </c>
      <c r="D669" s="175">
        <v>120</v>
      </c>
      <c r="E669" s="175">
        <v>122</v>
      </c>
    </row>
    <row r="670" spans="1:8" ht="27.6" x14ac:dyDescent="0.25">
      <c r="A670" s="180"/>
      <c r="B670" s="180" t="s">
        <v>1270</v>
      </c>
      <c r="C670" s="167" t="s">
        <v>810</v>
      </c>
      <c r="D670" s="175">
        <v>123</v>
      </c>
      <c r="E670" s="175">
        <v>130</v>
      </c>
      <c r="H670" s="245"/>
    </row>
    <row r="671" spans="1:8" x14ac:dyDescent="0.25">
      <c r="A671" s="171"/>
      <c r="B671" s="171" t="s">
        <v>1359</v>
      </c>
      <c r="C671" s="192" t="s">
        <v>774</v>
      </c>
      <c r="D671" s="193"/>
      <c r="E671" s="193"/>
    </row>
    <row r="672" spans="1:8" ht="27.6" x14ac:dyDescent="0.25">
      <c r="A672" s="180"/>
      <c r="B672" s="180" t="s">
        <v>1360</v>
      </c>
      <c r="C672" s="167" t="s">
        <v>1251</v>
      </c>
      <c r="D672" s="175">
        <v>91</v>
      </c>
      <c r="E672" s="175">
        <v>93</v>
      </c>
    </row>
    <row r="673" spans="1:8" ht="27.6" x14ac:dyDescent="0.25">
      <c r="A673" s="180"/>
      <c r="B673" s="180" t="s">
        <v>1361</v>
      </c>
      <c r="C673" s="167" t="s">
        <v>1252</v>
      </c>
      <c r="D673" s="175">
        <v>94</v>
      </c>
      <c r="E673" s="175">
        <v>96</v>
      </c>
    </row>
    <row r="674" spans="1:8" ht="27.6" x14ac:dyDescent="0.25">
      <c r="A674" s="180"/>
      <c r="B674" s="180" t="s">
        <v>1362</v>
      </c>
      <c r="C674" s="167" t="s">
        <v>1253</v>
      </c>
      <c r="D674" s="175">
        <v>97</v>
      </c>
      <c r="E674" s="175">
        <v>99</v>
      </c>
    </row>
    <row r="675" spans="1:8" ht="27.6" x14ac:dyDescent="0.25">
      <c r="A675" s="180"/>
      <c r="B675" s="180" t="s">
        <v>1363</v>
      </c>
      <c r="C675" s="167" t="s">
        <v>1254</v>
      </c>
      <c r="D675" s="175">
        <v>100</v>
      </c>
      <c r="E675" s="175">
        <v>102</v>
      </c>
    </row>
    <row r="676" spans="1:8" ht="27.6" x14ac:dyDescent="0.25">
      <c r="A676" s="180"/>
      <c r="B676" s="180" t="s">
        <v>1364</v>
      </c>
      <c r="C676" s="167" t="s">
        <v>1062</v>
      </c>
      <c r="D676" s="175">
        <v>103</v>
      </c>
      <c r="E676" s="175">
        <v>105</v>
      </c>
    </row>
    <row r="677" spans="1:8" ht="27.6" x14ac:dyDescent="0.25">
      <c r="A677" s="180"/>
      <c r="B677" s="180" t="s">
        <v>1365</v>
      </c>
      <c r="C677" s="167" t="s">
        <v>1063</v>
      </c>
      <c r="D677" s="175">
        <v>106</v>
      </c>
      <c r="E677" s="175">
        <v>108</v>
      </c>
    </row>
    <row r="678" spans="1:8" ht="27.6" x14ac:dyDescent="0.25">
      <c r="A678" s="180"/>
      <c r="B678" s="180" t="s">
        <v>1366</v>
      </c>
      <c r="C678" s="167" t="s">
        <v>1064</v>
      </c>
      <c r="D678" s="175">
        <v>109</v>
      </c>
      <c r="E678" s="175">
        <v>111</v>
      </c>
    </row>
    <row r="679" spans="1:8" ht="27.6" x14ac:dyDescent="0.25">
      <c r="A679" s="180"/>
      <c r="B679" s="180" t="s">
        <v>1367</v>
      </c>
      <c r="C679" s="167" t="s">
        <v>1065</v>
      </c>
      <c r="D679" s="175">
        <v>112</v>
      </c>
      <c r="E679" s="175">
        <v>113</v>
      </c>
    </row>
    <row r="680" spans="1:8" ht="27.6" x14ac:dyDescent="0.25">
      <c r="A680" s="180"/>
      <c r="B680" s="180" t="s">
        <v>1368</v>
      </c>
      <c r="C680" s="167" t="s">
        <v>1255</v>
      </c>
      <c r="D680" s="175">
        <v>114</v>
      </c>
      <c r="E680" s="175">
        <v>116</v>
      </c>
    </row>
    <row r="681" spans="1:8" ht="27.6" x14ac:dyDescent="0.25">
      <c r="A681" s="180"/>
      <c r="B681" s="180" t="s">
        <v>1369</v>
      </c>
      <c r="C681" s="167" t="s">
        <v>1256</v>
      </c>
      <c r="D681" s="175">
        <v>117</v>
      </c>
      <c r="E681" s="175">
        <v>119</v>
      </c>
    </row>
    <row r="682" spans="1:8" ht="27.6" x14ac:dyDescent="0.25">
      <c r="A682" s="180"/>
      <c r="B682" s="180" t="s">
        <v>1370</v>
      </c>
      <c r="C682" s="167" t="s">
        <v>1257</v>
      </c>
      <c r="D682" s="175">
        <v>120</v>
      </c>
      <c r="E682" s="175">
        <v>122</v>
      </c>
    </row>
    <row r="683" spans="1:8" ht="27.6" x14ac:dyDescent="0.25">
      <c r="A683" s="180"/>
      <c r="B683" s="180" t="s">
        <v>1371</v>
      </c>
      <c r="C683" s="167" t="s">
        <v>816</v>
      </c>
      <c r="D683" s="175">
        <v>123</v>
      </c>
      <c r="E683" s="175">
        <v>130</v>
      </c>
      <c r="H683" s="245"/>
    </row>
    <row r="684" spans="1:8" x14ac:dyDescent="0.25">
      <c r="A684" s="171"/>
      <c r="B684" s="171" t="s">
        <v>1095</v>
      </c>
      <c r="C684" s="192" t="s">
        <v>653</v>
      </c>
      <c r="D684" s="193"/>
      <c r="E684" s="193"/>
    </row>
    <row r="685" spans="1:8" x14ac:dyDescent="0.25">
      <c r="A685" s="195"/>
      <c r="B685" s="157" t="s">
        <v>13</v>
      </c>
      <c r="C685" s="167" t="s">
        <v>757</v>
      </c>
      <c r="D685" s="189">
        <v>1</v>
      </c>
      <c r="E685" s="189">
        <v>90</v>
      </c>
    </row>
    <row r="686" spans="1:8" x14ac:dyDescent="0.25">
      <c r="A686" s="171"/>
      <c r="B686" s="171" t="s">
        <v>1098</v>
      </c>
      <c r="C686" s="192" t="s">
        <v>773</v>
      </c>
      <c r="D686" s="193"/>
      <c r="E686" s="193"/>
    </row>
    <row r="687" spans="1:8" x14ac:dyDescent="0.25">
      <c r="A687" s="180"/>
      <c r="B687" s="180" t="s">
        <v>1099</v>
      </c>
      <c r="C687" s="167" t="s">
        <v>627</v>
      </c>
      <c r="D687" s="175">
        <v>91</v>
      </c>
      <c r="E687" s="175">
        <v>93</v>
      </c>
    </row>
    <row r="688" spans="1:8" x14ac:dyDescent="0.25">
      <c r="A688" s="180"/>
      <c r="B688" s="180" t="s">
        <v>1271</v>
      </c>
      <c r="C688" s="167" t="s">
        <v>628</v>
      </c>
      <c r="D688" s="175">
        <v>94</v>
      </c>
      <c r="E688" s="175">
        <v>96</v>
      </c>
    </row>
    <row r="689" spans="1:8" x14ac:dyDescent="0.25">
      <c r="A689" s="180"/>
      <c r="B689" s="180" t="s">
        <v>1272</v>
      </c>
      <c r="C689" s="167" t="s">
        <v>629</v>
      </c>
      <c r="D689" s="175">
        <v>97</v>
      </c>
      <c r="E689" s="175">
        <v>99</v>
      </c>
    </row>
    <row r="690" spans="1:8" x14ac:dyDescent="0.25">
      <c r="A690" s="180"/>
      <c r="B690" s="180" t="s">
        <v>1273</v>
      </c>
      <c r="C690" s="167" t="s">
        <v>630</v>
      </c>
      <c r="D690" s="175">
        <v>100</v>
      </c>
      <c r="E690" s="175">
        <v>102</v>
      </c>
    </row>
    <row r="691" spans="1:8" x14ac:dyDescent="0.25">
      <c r="A691" s="180"/>
      <c r="B691" s="180" t="s">
        <v>1274</v>
      </c>
      <c r="C691" s="167" t="s">
        <v>631</v>
      </c>
      <c r="D691" s="175">
        <v>103</v>
      </c>
      <c r="E691" s="175">
        <v>105</v>
      </c>
    </row>
    <row r="692" spans="1:8" x14ac:dyDescent="0.25">
      <c r="A692" s="180"/>
      <c r="B692" s="180" t="s">
        <v>1275</v>
      </c>
      <c r="C692" s="167" t="s">
        <v>632</v>
      </c>
      <c r="D692" s="175">
        <v>106</v>
      </c>
      <c r="E692" s="175">
        <v>108</v>
      </c>
    </row>
    <row r="693" spans="1:8" x14ac:dyDescent="0.25">
      <c r="A693" s="180"/>
      <c r="B693" s="180" t="s">
        <v>1276</v>
      </c>
      <c r="C693" s="167" t="s">
        <v>633</v>
      </c>
      <c r="D693" s="175">
        <v>109</v>
      </c>
      <c r="E693" s="175">
        <v>111</v>
      </c>
    </row>
    <row r="694" spans="1:8" x14ac:dyDescent="0.25">
      <c r="A694" s="180"/>
      <c r="B694" s="180" t="s">
        <v>1277</v>
      </c>
      <c r="C694" s="167" t="s">
        <v>634</v>
      </c>
      <c r="D694" s="175">
        <v>112</v>
      </c>
      <c r="E694" s="175">
        <v>113</v>
      </c>
    </row>
    <row r="695" spans="1:8" x14ac:dyDescent="0.25">
      <c r="A695" s="180"/>
      <c r="B695" s="180" t="s">
        <v>1278</v>
      </c>
      <c r="C695" s="167" t="s">
        <v>635</v>
      </c>
      <c r="D695" s="175">
        <v>114</v>
      </c>
      <c r="E695" s="175">
        <v>116</v>
      </c>
    </row>
    <row r="696" spans="1:8" x14ac:dyDescent="0.25">
      <c r="A696" s="180"/>
      <c r="B696" s="180" t="s">
        <v>1279</v>
      </c>
      <c r="C696" s="167" t="s">
        <v>636</v>
      </c>
      <c r="D696" s="175">
        <v>117</v>
      </c>
      <c r="E696" s="175">
        <v>119</v>
      </c>
    </row>
    <row r="697" spans="1:8" x14ac:dyDescent="0.25">
      <c r="A697" s="180"/>
      <c r="B697" s="180" t="s">
        <v>1280</v>
      </c>
      <c r="C697" s="167" t="s">
        <v>637</v>
      </c>
      <c r="D697" s="175">
        <v>120</v>
      </c>
      <c r="E697" s="175">
        <v>122</v>
      </c>
    </row>
    <row r="698" spans="1:8" ht="27.6" x14ac:dyDescent="0.25">
      <c r="A698" s="180"/>
      <c r="B698" s="180" t="s">
        <v>1281</v>
      </c>
      <c r="C698" s="167" t="s">
        <v>817</v>
      </c>
      <c r="D698" s="175">
        <v>123</v>
      </c>
      <c r="E698" s="175">
        <v>130</v>
      </c>
      <c r="H698" s="245"/>
    </row>
    <row r="699" spans="1:8" x14ac:dyDescent="0.25">
      <c r="A699" s="171"/>
      <c r="B699" s="171" t="s">
        <v>1374</v>
      </c>
      <c r="C699" s="192" t="s">
        <v>774</v>
      </c>
      <c r="D699" s="193"/>
      <c r="E699" s="193"/>
    </row>
    <row r="700" spans="1:8" x14ac:dyDescent="0.25">
      <c r="A700" s="180"/>
      <c r="B700" s="180" t="s">
        <v>1375</v>
      </c>
      <c r="C700" s="167" t="s">
        <v>638</v>
      </c>
      <c r="D700" s="175">
        <v>91</v>
      </c>
      <c r="E700" s="175">
        <v>93</v>
      </c>
    </row>
    <row r="701" spans="1:8" x14ac:dyDescent="0.25">
      <c r="A701" s="180"/>
      <c r="B701" s="180" t="s">
        <v>1376</v>
      </c>
      <c r="C701" s="167" t="s">
        <v>639</v>
      </c>
      <c r="D701" s="175">
        <v>94</v>
      </c>
      <c r="E701" s="175">
        <v>96</v>
      </c>
    </row>
    <row r="702" spans="1:8" x14ac:dyDescent="0.25">
      <c r="A702" s="180"/>
      <c r="B702" s="180" t="s">
        <v>1377</v>
      </c>
      <c r="C702" s="167" t="s">
        <v>640</v>
      </c>
      <c r="D702" s="175">
        <v>97</v>
      </c>
      <c r="E702" s="175">
        <v>99</v>
      </c>
    </row>
    <row r="703" spans="1:8" x14ac:dyDescent="0.25">
      <c r="A703" s="180"/>
      <c r="B703" s="180" t="s">
        <v>1378</v>
      </c>
      <c r="C703" s="167" t="s">
        <v>641</v>
      </c>
      <c r="D703" s="175">
        <v>100</v>
      </c>
      <c r="E703" s="175">
        <v>102</v>
      </c>
    </row>
    <row r="704" spans="1:8" x14ac:dyDescent="0.25">
      <c r="A704" s="180"/>
      <c r="B704" s="180" t="s">
        <v>1379</v>
      </c>
      <c r="C704" s="167" t="s">
        <v>642</v>
      </c>
      <c r="D704" s="175">
        <v>103</v>
      </c>
      <c r="E704" s="175">
        <v>105</v>
      </c>
    </row>
    <row r="705" spans="1:8" x14ac:dyDescent="0.25">
      <c r="A705" s="180"/>
      <c r="B705" s="180" t="s">
        <v>1380</v>
      </c>
      <c r="C705" s="167" t="s">
        <v>643</v>
      </c>
      <c r="D705" s="175">
        <v>106</v>
      </c>
      <c r="E705" s="175">
        <v>108</v>
      </c>
    </row>
    <row r="706" spans="1:8" x14ac:dyDescent="0.25">
      <c r="A706" s="180"/>
      <c r="B706" s="180" t="s">
        <v>1381</v>
      </c>
      <c r="C706" s="167" t="s">
        <v>644</v>
      </c>
      <c r="D706" s="175">
        <v>109</v>
      </c>
      <c r="E706" s="175">
        <v>111</v>
      </c>
    </row>
    <row r="707" spans="1:8" x14ac:dyDescent="0.25">
      <c r="A707" s="180"/>
      <c r="B707" s="180" t="s">
        <v>1382</v>
      </c>
      <c r="C707" s="167" t="s">
        <v>645</v>
      </c>
      <c r="D707" s="175">
        <v>112</v>
      </c>
      <c r="E707" s="175">
        <v>113</v>
      </c>
    </row>
    <row r="708" spans="1:8" x14ac:dyDescent="0.25">
      <c r="A708" s="180"/>
      <c r="B708" s="180" t="s">
        <v>1383</v>
      </c>
      <c r="C708" s="167" t="s">
        <v>1282</v>
      </c>
      <c r="D708" s="175">
        <v>114</v>
      </c>
      <c r="E708" s="175">
        <v>116</v>
      </c>
    </row>
    <row r="709" spans="1:8" x14ac:dyDescent="0.25">
      <c r="A709" s="180"/>
      <c r="B709" s="180" t="s">
        <v>1384</v>
      </c>
      <c r="C709" s="167" t="s">
        <v>1283</v>
      </c>
      <c r="D709" s="175">
        <v>117</v>
      </c>
      <c r="E709" s="175">
        <v>119</v>
      </c>
    </row>
    <row r="710" spans="1:8" x14ac:dyDescent="0.25">
      <c r="A710" s="180"/>
      <c r="B710" s="180" t="s">
        <v>1385</v>
      </c>
      <c r="C710" s="167" t="s">
        <v>1284</v>
      </c>
      <c r="D710" s="175">
        <v>120</v>
      </c>
      <c r="E710" s="175">
        <v>122</v>
      </c>
    </row>
    <row r="711" spans="1:8" ht="27.6" x14ac:dyDescent="0.25">
      <c r="A711" s="180"/>
      <c r="B711" s="180" t="s">
        <v>1386</v>
      </c>
      <c r="C711" s="167" t="s">
        <v>818</v>
      </c>
      <c r="D711" s="175">
        <v>123</v>
      </c>
      <c r="E711" s="175">
        <v>130</v>
      </c>
      <c r="H711" s="245"/>
    </row>
    <row r="712" spans="1:8" x14ac:dyDescent="0.25">
      <c r="A712" s="171"/>
      <c r="B712" s="171" t="s">
        <v>1073</v>
      </c>
      <c r="C712" s="192" t="s">
        <v>654</v>
      </c>
      <c r="D712" s="193"/>
      <c r="E712" s="193"/>
    </row>
    <row r="713" spans="1:8" x14ac:dyDescent="0.25">
      <c r="A713" s="198"/>
      <c r="B713" s="194" t="s">
        <v>13</v>
      </c>
      <c r="C713" s="167" t="s">
        <v>758</v>
      </c>
      <c r="D713" s="189">
        <v>1</v>
      </c>
      <c r="E713" s="189">
        <v>90</v>
      </c>
    </row>
    <row r="714" spans="1:8" x14ac:dyDescent="0.25">
      <c r="A714" s="171"/>
      <c r="B714" s="171" t="s">
        <v>1100</v>
      </c>
      <c r="C714" s="192" t="s">
        <v>773</v>
      </c>
      <c r="D714" s="193"/>
      <c r="E714" s="193"/>
    </row>
    <row r="715" spans="1:8" ht="27.6" x14ac:dyDescent="0.25">
      <c r="A715" s="180"/>
      <c r="B715" s="180" t="s">
        <v>1285</v>
      </c>
      <c r="C715" s="167" t="s">
        <v>591</v>
      </c>
      <c r="D715" s="175">
        <v>91</v>
      </c>
      <c r="E715" s="175">
        <v>93</v>
      </c>
    </row>
    <row r="716" spans="1:8" ht="27.6" x14ac:dyDescent="0.25">
      <c r="A716" s="180"/>
      <c r="B716" s="180" t="s">
        <v>1288</v>
      </c>
      <c r="C716" s="167" t="s">
        <v>593</v>
      </c>
      <c r="D716" s="175">
        <v>94</v>
      </c>
      <c r="E716" s="175">
        <v>96</v>
      </c>
    </row>
    <row r="717" spans="1:8" ht="27.6" x14ac:dyDescent="0.25">
      <c r="A717" s="180"/>
      <c r="B717" s="180" t="s">
        <v>1289</v>
      </c>
      <c r="C717" s="167" t="s">
        <v>595</v>
      </c>
      <c r="D717" s="175">
        <v>97</v>
      </c>
      <c r="E717" s="175">
        <v>99</v>
      </c>
    </row>
    <row r="718" spans="1:8" ht="27.6" x14ac:dyDescent="0.25">
      <c r="A718" s="180"/>
      <c r="B718" s="180" t="s">
        <v>1290</v>
      </c>
      <c r="C718" s="167" t="s">
        <v>592</v>
      </c>
      <c r="D718" s="175">
        <v>100</v>
      </c>
      <c r="E718" s="175">
        <v>102</v>
      </c>
    </row>
    <row r="719" spans="1:8" ht="27.6" x14ac:dyDescent="0.25">
      <c r="A719" s="180"/>
      <c r="B719" s="180" t="s">
        <v>1291</v>
      </c>
      <c r="C719" s="167" t="s">
        <v>594</v>
      </c>
      <c r="D719" s="175">
        <v>103</v>
      </c>
      <c r="E719" s="175">
        <v>105</v>
      </c>
    </row>
    <row r="720" spans="1:8" ht="27.6" x14ac:dyDescent="0.25">
      <c r="A720" s="180"/>
      <c r="B720" s="180" t="s">
        <v>1292</v>
      </c>
      <c r="C720" s="167" t="s">
        <v>596</v>
      </c>
      <c r="D720" s="175">
        <v>106</v>
      </c>
      <c r="E720" s="175">
        <v>108</v>
      </c>
    </row>
    <row r="721" spans="1:8" ht="27.6" x14ac:dyDescent="0.25">
      <c r="A721" s="180"/>
      <c r="B721" s="180" t="s">
        <v>1293</v>
      </c>
      <c r="C721" s="167" t="s">
        <v>1286</v>
      </c>
      <c r="D721" s="175">
        <v>109</v>
      </c>
      <c r="E721" s="175">
        <v>111</v>
      </c>
    </row>
    <row r="722" spans="1:8" ht="27.6" x14ac:dyDescent="0.25">
      <c r="A722" s="180"/>
      <c r="B722" s="180" t="s">
        <v>1294</v>
      </c>
      <c r="C722" s="167" t="s">
        <v>598</v>
      </c>
      <c r="D722" s="175">
        <v>112</v>
      </c>
      <c r="E722" s="175">
        <v>113</v>
      </c>
    </row>
    <row r="723" spans="1:8" ht="27.6" x14ac:dyDescent="0.25">
      <c r="A723" s="180"/>
      <c r="B723" s="180" t="s">
        <v>1295</v>
      </c>
      <c r="C723" s="167" t="s">
        <v>599</v>
      </c>
      <c r="D723" s="175">
        <v>114</v>
      </c>
      <c r="E723" s="175">
        <v>116</v>
      </c>
    </row>
    <row r="724" spans="1:8" ht="27.6" x14ac:dyDescent="0.25">
      <c r="A724" s="180"/>
      <c r="B724" s="180" t="s">
        <v>1296</v>
      </c>
      <c r="C724" s="167" t="s">
        <v>597</v>
      </c>
      <c r="D724" s="175">
        <v>117</v>
      </c>
      <c r="E724" s="175">
        <v>119</v>
      </c>
    </row>
    <row r="725" spans="1:8" ht="27.6" x14ac:dyDescent="0.25">
      <c r="A725" s="180"/>
      <c r="B725" s="180" t="s">
        <v>1297</v>
      </c>
      <c r="C725" s="167" t="s">
        <v>1287</v>
      </c>
      <c r="D725" s="175">
        <v>120</v>
      </c>
      <c r="E725" s="175">
        <v>122</v>
      </c>
    </row>
    <row r="726" spans="1:8" ht="27.6" x14ac:dyDescent="0.25">
      <c r="A726" s="180"/>
      <c r="B726" s="180" t="s">
        <v>1298</v>
      </c>
      <c r="C726" s="167" t="s">
        <v>819</v>
      </c>
      <c r="D726" s="175">
        <v>123</v>
      </c>
      <c r="E726" s="175">
        <v>130</v>
      </c>
      <c r="H726" s="245"/>
    </row>
    <row r="727" spans="1:8" x14ac:dyDescent="0.25">
      <c r="A727" s="171"/>
      <c r="B727" s="171" t="s">
        <v>1302</v>
      </c>
      <c r="C727" s="192" t="s">
        <v>774</v>
      </c>
      <c r="D727" s="193"/>
      <c r="E727" s="193"/>
    </row>
    <row r="728" spans="1:8" ht="27.6" x14ac:dyDescent="0.25">
      <c r="A728" s="180"/>
      <c r="B728" s="180" t="s">
        <v>1303</v>
      </c>
      <c r="C728" s="167" t="s">
        <v>600</v>
      </c>
      <c r="D728" s="175">
        <v>91</v>
      </c>
      <c r="E728" s="175">
        <v>93</v>
      </c>
    </row>
    <row r="729" spans="1:8" ht="27.6" x14ac:dyDescent="0.25">
      <c r="A729" s="180"/>
      <c r="B729" s="180" t="s">
        <v>1304</v>
      </c>
      <c r="C729" s="167" t="s">
        <v>601</v>
      </c>
      <c r="D729" s="175">
        <v>94</v>
      </c>
      <c r="E729" s="175">
        <v>96</v>
      </c>
    </row>
    <row r="730" spans="1:8" ht="27.6" x14ac:dyDescent="0.25">
      <c r="A730" s="180"/>
      <c r="B730" s="180" t="s">
        <v>1305</v>
      </c>
      <c r="C730" s="167" t="s">
        <v>602</v>
      </c>
      <c r="D730" s="175">
        <v>97</v>
      </c>
      <c r="E730" s="175">
        <v>99</v>
      </c>
    </row>
    <row r="731" spans="1:8" ht="27.6" x14ac:dyDescent="0.25">
      <c r="A731" s="180"/>
      <c r="B731" s="180" t="s">
        <v>1306</v>
      </c>
      <c r="C731" s="167" t="s">
        <v>609</v>
      </c>
      <c r="D731" s="175">
        <v>100</v>
      </c>
      <c r="E731" s="175">
        <v>102</v>
      </c>
    </row>
    <row r="732" spans="1:8" ht="27.6" x14ac:dyDescent="0.25">
      <c r="A732" s="180"/>
      <c r="B732" s="180" t="s">
        <v>1307</v>
      </c>
      <c r="C732" s="167" t="s">
        <v>1070</v>
      </c>
      <c r="D732" s="175">
        <v>103</v>
      </c>
      <c r="E732" s="175">
        <v>105</v>
      </c>
    </row>
    <row r="733" spans="1:8" ht="27.6" x14ac:dyDescent="0.25">
      <c r="A733" s="180"/>
      <c r="B733" s="180" t="s">
        <v>1308</v>
      </c>
      <c r="C733" s="167" t="s">
        <v>610</v>
      </c>
      <c r="D733" s="175">
        <v>106</v>
      </c>
      <c r="E733" s="175">
        <v>108</v>
      </c>
    </row>
    <row r="734" spans="1:8" ht="27.6" x14ac:dyDescent="0.25">
      <c r="A734" s="180"/>
      <c r="B734" s="180" t="s">
        <v>1309</v>
      </c>
      <c r="C734" s="167" t="s">
        <v>611</v>
      </c>
      <c r="D734" s="175">
        <v>109</v>
      </c>
      <c r="E734" s="175">
        <v>111</v>
      </c>
    </row>
    <row r="735" spans="1:8" ht="27.6" x14ac:dyDescent="0.25">
      <c r="A735" s="180"/>
      <c r="B735" s="180" t="s">
        <v>1310</v>
      </c>
      <c r="C735" s="167" t="s">
        <v>612</v>
      </c>
      <c r="D735" s="175">
        <v>112</v>
      </c>
      <c r="E735" s="175">
        <v>113</v>
      </c>
    </row>
    <row r="736" spans="1:8" ht="27.6" x14ac:dyDescent="0.25">
      <c r="A736" s="180"/>
      <c r="B736" s="180" t="s">
        <v>1311</v>
      </c>
      <c r="C736" s="167" t="s">
        <v>1299</v>
      </c>
      <c r="D736" s="175">
        <v>114</v>
      </c>
      <c r="E736" s="175">
        <v>116</v>
      </c>
    </row>
    <row r="737" spans="1:8" ht="27.6" x14ac:dyDescent="0.25">
      <c r="A737" s="180"/>
      <c r="B737" s="180" t="s">
        <v>1312</v>
      </c>
      <c r="C737" s="167" t="s">
        <v>1300</v>
      </c>
      <c r="D737" s="175">
        <v>117</v>
      </c>
      <c r="E737" s="175">
        <v>119</v>
      </c>
    </row>
    <row r="738" spans="1:8" ht="27.6" x14ac:dyDescent="0.25">
      <c r="A738" s="180"/>
      <c r="B738" s="180" t="s">
        <v>1313</v>
      </c>
      <c r="C738" s="167" t="s">
        <v>1301</v>
      </c>
      <c r="D738" s="175">
        <v>120</v>
      </c>
      <c r="E738" s="175">
        <v>122</v>
      </c>
    </row>
    <row r="739" spans="1:8" ht="27.6" x14ac:dyDescent="0.25">
      <c r="A739" s="180"/>
      <c r="B739" s="180" t="s">
        <v>1314</v>
      </c>
      <c r="C739" s="167" t="s">
        <v>820</v>
      </c>
      <c r="D739" s="175">
        <v>123</v>
      </c>
      <c r="E739" s="175">
        <v>130</v>
      </c>
      <c r="H739" s="245"/>
    </row>
    <row r="740" spans="1:8" x14ac:dyDescent="0.25">
      <c r="A740" s="171"/>
      <c r="B740" s="171" t="s">
        <v>1072</v>
      </c>
      <c r="C740" s="192" t="s">
        <v>655</v>
      </c>
      <c r="D740" s="193"/>
      <c r="E740" s="193"/>
    </row>
    <row r="741" spans="1:8" ht="27.6" x14ac:dyDescent="0.25">
      <c r="A741" s="195"/>
      <c r="B741" s="157" t="s">
        <v>13</v>
      </c>
      <c r="C741" s="167" t="s">
        <v>759</v>
      </c>
      <c r="D741" s="189">
        <v>1</v>
      </c>
      <c r="E741" s="189">
        <v>90</v>
      </c>
    </row>
    <row r="742" spans="1:8" x14ac:dyDescent="0.25">
      <c r="A742" s="171"/>
      <c r="B742" s="171" t="s">
        <v>1316</v>
      </c>
      <c r="C742" s="192" t="s">
        <v>773</v>
      </c>
      <c r="D742" s="193"/>
      <c r="E742" s="193"/>
    </row>
    <row r="743" spans="1:8" ht="27.6" x14ac:dyDescent="0.25">
      <c r="A743" s="180"/>
      <c r="B743" s="180" t="s">
        <v>1317</v>
      </c>
      <c r="C743" s="167" t="s">
        <v>624</v>
      </c>
      <c r="D743" s="175">
        <v>91</v>
      </c>
      <c r="E743" s="175">
        <v>93</v>
      </c>
    </row>
    <row r="744" spans="1:8" ht="27.6" x14ac:dyDescent="0.25">
      <c r="A744" s="180"/>
      <c r="B744" s="180" t="s">
        <v>1321</v>
      </c>
      <c r="C744" s="167" t="s">
        <v>579</v>
      </c>
      <c r="D744" s="175">
        <v>94</v>
      </c>
      <c r="E744" s="175">
        <v>96</v>
      </c>
    </row>
    <row r="745" spans="1:8" ht="27.6" x14ac:dyDescent="0.25">
      <c r="A745" s="180"/>
      <c r="B745" s="180" t="s">
        <v>1322</v>
      </c>
      <c r="C745" s="167" t="s">
        <v>581</v>
      </c>
      <c r="D745" s="175">
        <v>97</v>
      </c>
      <c r="E745" s="175">
        <v>99</v>
      </c>
    </row>
    <row r="746" spans="1:8" ht="27.6" x14ac:dyDescent="0.25">
      <c r="A746" s="180"/>
      <c r="B746" s="180" t="s">
        <v>1323</v>
      </c>
      <c r="C746" s="167" t="s">
        <v>578</v>
      </c>
      <c r="D746" s="175">
        <v>100</v>
      </c>
      <c r="E746" s="175">
        <v>102</v>
      </c>
    </row>
    <row r="747" spans="1:8" ht="27.6" x14ac:dyDescent="0.25">
      <c r="A747" s="180"/>
      <c r="B747" s="180" t="s">
        <v>1324</v>
      </c>
      <c r="C747" s="167" t="s">
        <v>580</v>
      </c>
      <c r="D747" s="175">
        <v>103</v>
      </c>
      <c r="E747" s="175">
        <v>105</v>
      </c>
    </row>
    <row r="748" spans="1:8" ht="27.6" x14ac:dyDescent="0.25">
      <c r="A748" s="180"/>
      <c r="B748" s="180" t="s">
        <v>1325</v>
      </c>
      <c r="C748" s="167" t="s">
        <v>582</v>
      </c>
      <c r="D748" s="175">
        <v>106</v>
      </c>
      <c r="E748" s="175">
        <v>108</v>
      </c>
    </row>
    <row r="749" spans="1:8" ht="27.6" x14ac:dyDescent="0.25">
      <c r="A749" s="180"/>
      <c r="B749" s="180" t="s">
        <v>1326</v>
      </c>
      <c r="C749" s="167" t="s">
        <v>585</v>
      </c>
      <c r="D749" s="175">
        <v>109</v>
      </c>
      <c r="E749" s="175">
        <v>111</v>
      </c>
    </row>
    <row r="750" spans="1:8" ht="27.6" x14ac:dyDescent="0.25">
      <c r="A750" s="180"/>
      <c r="B750" s="180" t="s">
        <v>1327</v>
      </c>
      <c r="C750" s="167" t="s">
        <v>586</v>
      </c>
      <c r="D750" s="175">
        <v>112</v>
      </c>
      <c r="E750" s="175">
        <v>113</v>
      </c>
    </row>
    <row r="751" spans="1:8" ht="27.6" x14ac:dyDescent="0.25">
      <c r="A751" s="180"/>
      <c r="B751" s="180" t="s">
        <v>1328</v>
      </c>
      <c r="C751" s="167" t="s">
        <v>587</v>
      </c>
      <c r="D751" s="175">
        <v>114</v>
      </c>
      <c r="E751" s="175">
        <v>116</v>
      </c>
    </row>
    <row r="752" spans="1:8" ht="27.6" x14ac:dyDescent="0.25">
      <c r="A752" s="180"/>
      <c r="B752" s="180" t="s">
        <v>1329</v>
      </c>
      <c r="C752" s="167" t="s">
        <v>583</v>
      </c>
      <c r="D752" s="175">
        <v>117</v>
      </c>
      <c r="E752" s="175">
        <v>119</v>
      </c>
    </row>
    <row r="753" spans="1:8" ht="27.6" x14ac:dyDescent="0.25">
      <c r="A753" s="180"/>
      <c r="B753" s="180" t="s">
        <v>1330</v>
      </c>
      <c r="C753" s="167" t="s">
        <v>584</v>
      </c>
      <c r="D753" s="175">
        <v>120</v>
      </c>
      <c r="E753" s="175">
        <v>122</v>
      </c>
    </row>
    <row r="754" spans="1:8" ht="27.6" x14ac:dyDescent="0.25">
      <c r="A754" s="180"/>
      <c r="B754" s="180" t="s">
        <v>1331</v>
      </c>
      <c r="C754" s="167" t="s">
        <v>821</v>
      </c>
      <c r="D754" s="175">
        <v>123</v>
      </c>
      <c r="E754" s="175">
        <v>130</v>
      </c>
      <c r="H754" s="245"/>
    </row>
    <row r="755" spans="1:8" x14ac:dyDescent="0.25">
      <c r="A755" s="171"/>
      <c r="B755" s="171" t="s">
        <v>1389</v>
      </c>
      <c r="C755" s="192" t="s">
        <v>774</v>
      </c>
      <c r="D755" s="193"/>
      <c r="E755" s="193"/>
    </row>
    <row r="756" spans="1:8" ht="27.6" x14ac:dyDescent="0.25">
      <c r="A756" s="180"/>
      <c r="B756" s="180" t="s">
        <v>1317</v>
      </c>
      <c r="C756" s="167" t="s">
        <v>588</v>
      </c>
      <c r="D756" s="175">
        <v>91</v>
      </c>
      <c r="E756" s="175">
        <v>93</v>
      </c>
    </row>
    <row r="757" spans="1:8" ht="27.6" x14ac:dyDescent="0.25">
      <c r="A757" s="180"/>
      <c r="B757" s="180" t="s">
        <v>1321</v>
      </c>
      <c r="C757" s="167" t="s">
        <v>589</v>
      </c>
      <c r="D757" s="175">
        <v>94</v>
      </c>
      <c r="E757" s="175">
        <v>96</v>
      </c>
    </row>
    <row r="758" spans="1:8" ht="27.6" x14ac:dyDescent="0.25">
      <c r="A758" s="180"/>
      <c r="B758" s="180" t="s">
        <v>1322</v>
      </c>
      <c r="C758" s="167" t="s">
        <v>590</v>
      </c>
      <c r="D758" s="175">
        <v>97</v>
      </c>
      <c r="E758" s="175">
        <v>99</v>
      </c>
    </row>
    <row r="759" spans="1:8" ht="27.6" x14ac:dyDescent="0.25">
      <c r="A759" s="180"/>
      <c r="B759" s="180" t="s">
        <v>1323</v>
      </c>
      <c r="C759" s="167" t="s">
        <v>613</v>
      </c>
      <c r="D759" s="175">
        <v>100</v>
      </c>
      <c r="E759" s="175">
        <v>102</v>
      </c>
    </row>
    <row r="760" spans="1:8" ht="27.6" x14ac:dyDescent="0.25">
      <c r="A760" s="180"/>
      <c r="B760" s="180" t="s">
        <v>1324</v>
      </c>
      <c r="C760" s="167" t="s">
        <v>614</v>
      </c>
      <c r="D760" s="175">
        <v>103</v>
      </c>
      <c r="E760" s="175">
        <v>105</v>
      </c>
    </row>
    <row r="761" spans="1:8" ht="27.6" x14ac:dyDescent="0.25">
      <c r="A761" s="180"/>
      <c r="B761" s="180" t="s">
        <v>1325</v>
      </c>
      <c r="C761" s="167" t="s">
        <v>615</v>
      </c>
      <c r="D761" s="175">
        <v>106</v>
      </c>
      <c r="E761" s="175">
        <v>108</v>
      </c>
    </row>
    <row r="762" spans="1:8" ht="27.6" x14ac:dyDescent="0.25">
      <c r="A762" s="180"/>
      <c r="B762" s="180" t="s">
        <v>1326</v>
      </c>
      <c r="C762" s="167" t="s">
        <v>616</v>
      </c>
      <c r="D762" s="175">
        <v>109</v>
      </c>
      <c r="E762" s="175">
        <v>111</v>
      </c>
    </row>
    <row r="763" spans="1:8" ht="27.6" x14ac:dyDescent="0.25">
      <c r="A763" s="180"/>
      <c r="B763" s="180" t="s">
        <v>1327</v>
      </c>
      <c r="C763" s="167" t="s">
        <v>617</v>
      </c>
      <c r="D763" s="175">
        <v>112</v>
      </c>
      <c r="E763" s="175">
        <v>113</v>
      </c>
    </row>
    <row r="764" spans="1:8" ht="27.6" x14ac:dyDescent="0.25">
      <c r="A764" s="180"/>
      <c r="B764" s="180" t="s">
        <v>1328</v>
      </c>
      <c r="C764" s="167" t="s">
        <v>1318</v>
      </c>
      <c r="D764" s="175">
        <v>114</v>
      </c>
      <c r="E764" s="175">
        <v>116</v>
      </c>
    </row>
    <row r="765" spans="1:8" ht="27.6" x14ac:dyDescent="0.25">
      <c r="A765" s="180"/>
      <c r="B765" s="180" t="s">
        <v>1329</v>
      </c>
      <c r="C765" s="167" t="s">
        <v>1319</v>
      </c>
      <c r="D765" s="175">
        <v>117</v>
      </c>
      <c r="E765" s="175">
        <v>119</v>
      </c>
    </row>
    <row r="766" spans="1:8" ht="27.6" x14ac:dyDescent="0.25">
      <c r="A766" s="180"/>
      <c r="B766" s="180" t="s">
        <v>1330</v>
      </c>
      <c r="C766" s="167" t="s">
        <v>1320</v>
      </c>
      <c r="D766" s="175">
        <v>120</v>
      </c>
      <c r="E766" s="175">
        <v>122</v>
      </c>
    </row>
    <row r="767" spans="1:8" ht="27.6" x14ac:dyDescent="0.25">
      <c r="A767" s="180"/>
      <c r="B767" s="180" t="s">
        <v>1331</v>
      </c>
      <c r="C767" s="167" t="s">
        <v>822</v>
      </c>
      <c r="D767" s="175">
        <v>123</v>
      </c>
      <c r="E767" s="175">
        <v>130</v>
      </c>
      <c r="H767" s="245"/>
    </row>
    <row r="768" spans="1:8" x14ac:dyDescent="0.25">
      <c r="A768" s="251"/>
      <c r="B768" s="251"/>
      <c r="C768" s="252"/>
      <c r="D768" s="253"/>
      <c r="E768" s="253"/>
      <c r="H768" s="245"/>
    </row>
    <row r="769" spans="1:8" x14ac:dyDescent="0.25">
      <c r="A769" s="251"/>
      <c r="B769" s="251"/>
      <c r="C769" s="252"/>
      <c r="D769" s="253"/>
      <c r="E769" s="253"/>
      <c r="H769" s="245"/>
    </row>
    <row r="770" spans="1:8" x14ac:dyDescent="0.25">
      <c r="A770" s="251"/>
      <c r="B770" s="251"/>
      <c r="C770" s="252"/>
      <c r="D770" s="253"/>
      <c r="E770" s="253"/>
      <c r="H770" s="245"/>
    </row>
    <row r="771" spans="1:8" x14ac:dyDescent="0.25">
      <c r="A771" s="251"/>
      <c r="B771" s="251"/>
      <c r="C771" s="252"/>
      <c r="D771" s="253"/>
      <c r="E771" s="253"/>
      <c r="H771" s="245"/>
    </row>
    <row r="772" spans="1:8" x14ac:dyDescent="0.25">
      <c r="A772" s="251"/>
      <c r="B772" s="251"/>
      <c r="C772" s="252"/>
      <c r="D772" s="253"/>
      <c r="E772" s="253"/>
      <c r="H772" s="245"/>
    </row>
    <row r="773" spans="1:8" x14ac:dyDescent="0.25">
      <c r="A773" s="251"/>
      <c r="B773" s="251"/>
      <c r="C773" s="252"/>
      <c r="D773" s="253"/>
      <c r="E773" s="253"/>
      <c r="H773" s="245"/>
    </row>
    <row r="774" spans="1:8" x14ac:dyDescent="0.25">
      <c r="A774" s="251"/>
      <c r="B774" s="251"/>
      <c r="C774" s="252"/>
      <c r="D774" s="253"/>
      <c r="E774" s="253"/>
      <c r="H774" s="245"/>
    </row>
    <row r="775" spans="1:8" x14ac:dyDescent="0.25">
      <c r="A775" s="251"/>
      <c r="B775" s="251"/>
      <c r="C775" s="252"/>
      <c r="D775" s="253"/>
      <c r="E775" s="253"/>
      <c r="H775" s="245"/>
    </row>
    <row r="776" spans="1:8" x14ac:dyDescent="0.25">
      <c r="A776" s="251"/>
      <c r="B776" s="251"/>
      <c r="C776" s="252"/>
      <c r="D776" s="253"/>
      <c r="E776" s="253"/>
      <c r="H776" s="245"/>
    </row>
    <row r="777" spans="1:8" x14ac:dyDescent="0.25">
      <c r="A777" s="251"/>
      <c r="B777" s="251"/>
      <c r="C777" s="252"/>
      <c r="D777" s="253"/>
      <c r="E777" s="253"/>
      <c r="H777" s="245"/>
    </row>
    <row r="778" spans="1:8" x14ac:dyDescent="0.25">
      <c r="A778" s="251"/>
      <c r="B778" s="251"/>
      <c r="C778" s="252"/>
      <c r="D778" s="253"/>
      <c r="E778" s="253"/>
      <c r="H778" s="245"/>
    </row>
    <row r="779" spans="1:8" x14ac:dyDescent="0.25">
      <c r="A779" s="251"/>
      <c r="B779" s="251"/>
      <c r="C779" s="252"/>
      <c r="D779" s="253"/>
      <c r="E779" s="253"/>
      <c r="H779" s="245"/>
    </row>
    <row r="780" spans="1:8" x14ac:dyDescent="0.25">
      <c r="A780" s="251"/>
      <c r="B780" s="251"/>
      <c r="C780" s="252"/>
      <c r="D780" s="253"/>
      <c r="E780" s="253"/>
      <c r="H780" s="245"/>
    </row>
    <row r="781" spans="1:8" x14ac:dyDescent="0.25">
      <c r="A781" s="251"/>
      <c r="B781" s="251"/>
      <c r="C781" s="252"/>
      <c r="D781" s="253"/>
      <c r="E781" s="253"/>
      <c r="H781" s="245"/>
    </row>
    <row r="782" spans="1:8" x14ac:dyDescent="0.25">
      <c r="A782" s="251"/>
      <c r="B782" s="251"/>
      <c r="C782" s="252"/>
      <c r="D782" s="253"/>
      <c r="E782" s="253"/>
      <c r="H782" s="245"/>
    </row>
    <row r="783" spans="1:8" x14ac:dyDescent="0.25">
      <c r="A783" s="251"/>
      <c r="B783" s="251"/>
      <c r="C783" s="252"/>
      <c r="D783" s="253"/>
      <c r="E783" s="253"/>
      <c r="H783" s="245"/>
    </row>
    <row r="784" spans="1:8" x14ac:dyDescent="0.25">
      <c r="A784" s="251"/>
      <c r="B784" s="251"/>
      <c r="C784" s="252"/>
      <c r="D784" s="253"/>
      <c r="E784" s="253"/>
      <c r="H784" s="245"/>
    </row>
    <row r="785" spans="1:8" x14ac:dyDescent="0.25">
      <c r="A785" s="251"/>
      <c r="B785" s="251"/>
      <c r="C785" s="252"/>
      <c r="D785" s="253"/>
      <c r="E785" s="253"/>
      <c r="H785" s="245"/>
    </row>
    <row r="786" spans="1:8" x14ac:dyDescent="0.25">
      <c r="A786" s="251"/>
      <c r="B786" s="251"/>
      <c r="C786" s="252"/>
      <c r="D786" s="253"/>
      <c r="E786" s="253"/>
      <c r="H786" s="245"/>
    </row>
    <row r="787" spans="1:8" x14ac:dyDescent="0.25">
      <c r="A787" s="251"/>
      <c r="B787" s="251"/>
      <c r="C787" s="252"/>
      <c r="D787" s="253"/>
      <c r="E787" s="253"/>
      <c r="H787" s="245"/>
    </row>
    <row r="788" spans="1:8" x14ac:dyDescent="0.25">
      <c r="A788" s="251"/>
      <c r="B788" s="251"/>
      <c r="C788" s="252"/>
      <c r="D788" s="253"/>
      <c r="E788" s="253"/>
      <c r="H788" s="245"/>
    </row>
    <row r="789" spans="1:8" x14ac:dyDescent="0.25">
      <c r="A789" s="251"/>
      <c r="B789" s="251"/>
      <c r="C789" s="252"/>
      <c r="D789" s="253"/>
      <c r="E789" s="253"/>
      <c r="H789" s="245"/>
    </row>
    <row r="790" spans="1:8" x14ac:dyDescent="0.25">
      <c r="A790" s="251"/>
      <c r="B790" s="251"/>
      <c r="C790" s="252"/>
      <c r="D790" s="253"/>
      <c r="E790" s="253"/>
      <c r="H790" s="245"/>
    </row>
    <row r="791" spans="1:8" x14ac:dyDescent="0.25">
      <c r="A791" s="251"/>
      <c r="B791" s="251"/>
      <c r="C791" s="252"/>
      <c r="D791" s="253"/>
      <c r="E791" s="253"/>
      <c r="H791" s="245"/>
    </row>
    <row r="792" spans="1:8" x14ac:dyDescent="0.25">
      <c r="A792" s="251"/>
      <c r="B792" s="251"/>
      <c r="C792" s="252"/>
      <c r="D792" s="253"/>
      <c r="E792" s="253"/>
      <c r="H792" s="245"/>
    </row>
    <row r="793" spans="1:8" x14ac:dyDescent="0.25">
      <c r="A793" s="251"/>
      <c r="B793" s="251"/>
      <c r="C793" s="252"/>
      <c r="D793" s="253"/>
      <c r="E793" s="253"/>
      <c r="H793" s="245"/>
    </row>
    <row r="794" spans="1:8" x14ac:dyDescent="0.25">
      <c r="A794" s="251"/>
      <c r="B794" s="251"/>
      <c r="C794" s="252"/>
      <c r="D794" s="253"/>
      <c r="E794" s="253"/>
      <c r="H794" s="245"/>
    </row>
    <row r="795" spans="1:8" x14ac:dyDescent="0.25">
      <c r="A795" s="251"/>
      <c r="B795" s="251"/>
      <c r="C795" s="252"/>
      <c r="D795" s="253"/>
      <c r="E795" s="253"/>
      <c r="H795" s="245"/>
    </row>
    <row r="796" spans="1:8" x14ac:dyDescent="0.25">
      <c r="A796" s="251"/>
      <c r="B796" s="251"/>
      <c r="C796" s="252"/>
      <c r="D796" s="253"/>
      <c r="E796" s="253"/>
      <c r="H796" s="245"/>
    </row>
    <row r="797" spans="1:8" x14ac:dyDescent="0.25">
      <c r="A797" s="251"/>
      <c r="B797" s="251"/>
      <c r="C797" s="252"/>
      <c r="D797" s="253"/>
      <c r="E797" s="253"/>
      <c r="H797" s="245"/>
    </row>
    <row r="798" spans="1:8" x14ac:dyDescent="0.25">
      <c r="A798" s="251"/>
      <c r="B798" s="251"/>
      <c r="C798" s="252"/>
      <c r="D798" s="253"/>
      <c r="E798" s="253"/>
      <c r="H798" s="245"/>
    </row>
    <row r="799" spans="1:8" x14ac:dyDescent="0.25">
      <c r="A799" s="251"/>
      <c r="B799" s="251"/>
      <c r="C799" s="252"/>
      <c r="D799" s="253"/>
      <c r="E799" s="253"/>
      <c r="H799" s="245"/>
    </row>
    <row r="800" spans="1:8" x14ac:dyDescent="0.25">
      <c r="A800" s="251"/>
      <c r="B800" s="251"/>
      <c r="C800" s="252"/>
      <c r="D800" s="253"/>
      <c r="E800" s="253"/>
      <c r="H800" s="245"/>
    </row>
    <row r="801" spans="1:8" x14ac:dyDescent="0.25">
      <c r="A801" s="251"/>
      <c r="B801" s="251"/>
      <c r="C801" s="252"/>
      <c r="D801" s="253"/>
      <c r="E801" s="253"/>
      <c r="H801" s="245"/>
    </row>
    <row r="802" spans="1:8" x14ac:dyDescent="0.25">
      <c r="A802" s="251"/>
      <c r="B802" s="251"/>
      <c r="C802" s="252"/>
      <c r="D802" s="253"/>
      <c r="E802" s="253"/>
      <c r="H802" s="245"/>
    </row>
    <row r="803" spans="1:8" x14ac:dyDescent="0.25">
      <c r="A803" s="251"/>
      <c r="B803" s="251"/>
      <c r="C803" s="252"/>
      <c r="D803" s="253"/>
      <c r="E803" s="253"/>
      <c r="H803" s="245"/>
    </row>
    <row r="804" spans="1:8" x14ac:dyDescent="0.25">
      <c r="A804" s="251"/>
      <c r="B804" s="251"/>
      <c r="C804" s="252"/>
      <c r="D804" s="253"/>
      <c r="E804" s="253"/>
      <c r="H804" s="245"/>
    </row>
    <row r="805" spans="1:8" x14ac:dyDescent="0.25">
      <c r="A805" s="251"/>
      <c r="B805" s="251"/>
      <c r="C805" s="252"/>
      <c r="D805" s="253"/>
      <c r="E805" s="253"/>
      <c r="H805" s="245"/>
    </row>
    <row r="806" spans="1:8" x14ac:dyDescent="0.25">
      <c r="A806" s="251"/>
      <c r="B806" s="251"/>
      <c r="C806" s="252"/>
      <c r="D806" s="253"/>
      <c r="E806" s="253"/>
      <c r="H806" s="245"/>
    </row>
    <row r="807" spans="1:8" x14ac:dyDescent="0.25">
      <c r="A807" s="251"/>
      <c r="B807" s="251"/>
      <c r="C807" s="252"/>
      <c r="D807" s="253"/>
      <c r="E807" s="253"/>
      <c r="H807" s="245"/>
    </row>
    <row r="808" spans="1:8" x14ac:dyDescent="0.25">
      <c r="A808" s="251"/>
      <c r="B808" s="251"/>
      <c r="C808" s="252"/>
      <c r="D808" s="253"/>
      <c r="E808" s="253"/>
      <c r="H808" s="245"/>
    </row>
    <row r="809" spans="1:8" x14ac:dyDescent="0.25">
      <c r="A809" s="251"/>
      <c r="B809" s="251"/>
      <c r="C809" s="252"/>
      <c r="D809" s="253"/>
      <c r="E809" s="253"/>
      <c r="H809" s="245"/>
    </row>
    <row r="810" spans="1:8" x14ac:dyDescent="0.25">
      <c r="A810" s="251"/>
      <c r="B810" s="251"/>
      <c r="C810" s="252"/>
      <c r="D810" s="253"/>
      <c r="E810" s="253"/>
      <c r="H810" s="245"/>
    </row>
    <row r="811" spans="1:8" x14ac:dyDescent="0.25">
      <c r="A811" s="251"/>
      <c r="B811" s="251"/>
      <c r="C811" s="252"/>
      <c r="D811" s="253"/>
      <c r="E811" s="253"/>
      <c r="H811" s="245"/>
    </row>
    <row r="812" spans="1:8" x14ac:dyDescent="0.25">
      <c r="A812" s="251"/>
      <c r="B812" s="251"/>
      <c r="C812" s="252"/>
      <c r="D812" s="253"/>
      <c r="E812" s="253"/>
      <c r="H812" s="245"/>
    </row>
    <row r="813" spans="1:8" x14ac:dyDescent="0.25">
      <c r="A813" s="251"/>
      <c r="B813" s="251"/>
      <c r="C813" s="252"/>
      <c r="D813" s="253"/>
      <c r="E813" s="253"/>
      <c r="H813" s="245"/>
    </row>
    <row r="814" spans="1:8" x14ac:dyDescent="0.25">
      <c r="A814" s="251"/>
      <c r="B814" s="251"/>
      <c r="C814" s="252"/>
      <c r="D814" s="253"/>
      <c r="E814" s="253"/>
      <c r="H814" s="245"/>
    </row>
    <row r="815" spans="1:8" x14ac:dyDescent="0.25">
      <c r="A815" s="251"/>
      <c r="B815" s="251"/>
      <c r="C815" s="252"/>
      <c r="D815" s="253"/>
      <c r="E815" s="253"/>
      <c r="H815" s="245"/>
    </row>
    <row r="816" spans="1:8" x14ac:dyDescent="0.25">
      <c r="A816" s="251"/>
      <c r="B816" s="251"/>
      <c r="C816" s="252"/>
      <c r="D816" s="253"/>
      <c r="E816" s="253"/>
      <c r="H816" s="245"/>
    </row>
    <row r="817" spans="1:8" x14ac:dyDescent="0.25">
      <c r="A817" s="251"/>
      <c r="B817" s="251"/>
      <c r="C817" s="252"/>
      <c r="D817" s="253"/>
      <c r="E817" s="253"/>
      <c r="H817" s="245"/>
    </row>
    <row r="818" spans="1:8" x14ac:dyDescent="0.25">
      <c r="A818" s="251"/>
      <c r="B818" s="251"/>
      <c r="C818" s="252"/>
      <c r="D818" s="253"/>
      <c r="E818" s="253"/>
      <c r="H818" s="245"/>
    </row>
    <row r="819" spans="1:8" x14ac:dyDescent="0.25">
      <c r="A819" s="251"/>
      <c r="B819" s="251"/>
      <c r="C819" s="252"/>
      <c r="D819" s="253"/>
      <c r="E819" s="253"/>
      <c r="H819" s="245"/>
    </row>
    <row r="820" spans="1:8" x14ac:dyDescent="0.25">
      <c r="A820" s="251"/>
      <c r="B820" s="251"/>
      <c r="C820" s="252"/>
      <c r="D820" s="253"/>
      <c r="E820" s="253"/>
      <c r="H820" s="245"/>
    </row>
    <row r="821" spans="1:8" x14ac:dyDescent="0.25">
      <c r="A821" s="251"/>
      <c r="B821" s="251"/>
      <c r="C821" s="252"/>
      <c r="D821" s="253"/>
      <c r="E821" s="253"/>
      <c r="H821" s="245"/>
    </row>
    <row r="822" spans="1:8" x14ac:dyDescent="0.25">
      <c r="A822" s="251"/>
      <c r="B822" s="251"/>
      <c r="C822" s="252"/>
      <c r="D822" s="253"/>
      <c r="E822" s="253"/>
      <c r="H822" s="245"/>
    </row>
    <row r="823" spans="1:8" x14ac:dyDescent="0.25">
      <c r="A823" s="251"/>
      <c r="B823" s="251"/>
      <c r="C823" s="252"/>
      <c r="D823" s="253"/>
      <c r="E823" s="253"/>
      <c r="H823" s="245"/>
    </row>
    <row r="824" spans="1:8" x14ac:dyDescent="0.25">
      <c r="A824" s="251"/>
      <c r="B824" s="251"/>
      <c r="C824" s="252"/>
      <c r="D824" s="253"/>
      <c r="E824" s="253"/>
      <c r="H824" s="245"/>
    </row>
    <row r="825" spans="1:8" x14ac:dyDescent="0.25">
      <c r="A825" s="251"/>
      <c r="B825" s="251"/>
      <c r="C825" s="252"/>
      <c r="D825" s="253"/>
      <c r="E825" s="253"/>
      <c r="H825" s="245"/>
    </row>
    <row r="826" spans="1:8" x14ac:dyDescent="0.25">
      <c r="A826" s="251"/>
      <c r="B826" s="251"/>
      <c r="C826" s="252"/>
      <c r="D826" s="253"/>
      <c r="E826" s="253"/>
      <c r="H826" s="245"/>
    </row>
    <row r="827" spans="1:8" x14ac:dyDescent="0.25">
      <c r="A827" s="251"/>
      <c r="B827" s="251"/>
      <c r="C827" s="252"/>
      <c r="D827" s="253"/>
      <c r="E827" s="253"/>
      <c r="H827" s="245"/>
    </row>
    <row r="828" spans="1:8" x14ac:dyDescent="0.25">
      <c r="A828" s="251"/>
      <c r="B828" s="251"/>
      <c r="C828" s="252"/>
      <c r="D828" s="253"/>
      <c r="E828" s="253"/>
      <c r="H828" s="245"/>
    </row>
    <row r="829" spans="1:8" x14ac:dyDescent="0.25">
      <c r="A829" s="251"/>
      <c r="B829" s="251"/>
      <c r="C829" s="252"/>
      <c r="D829" s="253"/>
      <c r="E829" s="253"/>
      <c r="H829" s="245"/>
    </row>
    <row r="830" spans="1:8" x14ac:dyDescent="0.25">
      <c r="A830" s="251"/>
      <c r="B830" s="251"/>
      <c r="C830" s="252"/>
      <c r="D830" s="253"/>
      <c r="E830" s="253"/>
      <c r="H830" s="245"/>
    </row>
    <row r="831" spans="1:8" x14ac:dyDescent="0.25">
      <c r="A831" s="251"/>
      <c r="B831" s="251"/>
      <c r="C831" s="252"/>
      <c r="D831" s="253"/>
      <c r="E831" s="253"/>
      <c r="H831" s="245"/>
    </row>
    <row r="832" spans="1:8" x14ac:dyDescent="0.25">
      <c r="A832" s="251"/>
      <c r="B832" s="251"/>
      <c r="C832" s="252"/>
      <c r="D832" s="253"/>
      <c r="E832" s="253"/>
      <c r="H832" s="245"/>
    </row>
    <row r="833" spans="1:8" x14ac:dyDescent="0.25">
      <c r="A833" s="251"/>
      <c r="B833" s="251"/>
      <c r="C833" s="252"/>
      <c r="D833" s="253"/>
      <c r="E833" s="253"/>
      <c r="H833" s="245"/>
    </row>
    <row r="834" spans="1:8" x14ac:dyDescent="0.25">
      <c r="A834" s="251"/>
      <c r="B834" s="251"/>
      <c r="C834" s="252"/>
      <c r="D834" s="253"/>
      <c r="E834" s="253"/>
      <c r="H834" s="245"/>
    </row>
    <row r="835" spans="1:8" x14ac:dyDescent="0.25">
      <c r="A835" s="251"/>
      <c r="B835" s="251"/>
      <c r="C835" s="252"/>
      <c r="D835" s="253"/>
      <c r="E835" s="253"/>
      <c r="H835" s="245"/>
    </row>
    <row r="836" spans="1:8" x14ac:dyDescent="0.25">
      <c r="A836" s="251"/>
      <c r="B836" s="251"/>
      <c r="C836" s="252"/>
      <c r="D836" s="253"/>
      <c r="E836" s="253"/>
      <c r="H836" s="245"/>
    </row>
    <row r="837" spans="1:8" x14ac:dyDescent="0.25">
      <c r="A837" s="251"/>
      <c r="B837" s="251"/>
      <c r="C837" s="252"/>
      <c r="D837" s="253"/>
      <c r="E837" s="253"/>
      <c r="H837" s="245"/>
    </row>
    <row r="838" spans="1:8" x14ac:dyDescent="0.25">
      <c r="A838" s="251"/>
      <c r="B838" s="251"/>
      <c r="C838" s="252"/>
      <c r="D838" s="253"/>
      <c r="E838" s="253"/>
      <c r="H838" s="245"/>
    </row>
    <row r="839" spans="1:8" x14ac:dyDescent="0.25">
      <c r="A839" s="251"/>
      <c r="B839" s="251"/>
      <c r="C839" s="252"/>
      <c r="D839" s="253"/>
      <c r="E839" s="253"/>
      <c r="H839" s="245"/>
    </row>
    <row r="840" spans="1:8" x14ac:dyDescent="0.25">
      <c r="A840" s="251"/>
      <c r="B840" s="251"/>
      <c r="C840" s="252"/>
      <c r="D840" s="253"/>
      <c r="E840" s="253"/>
      <c r="H840" s="245"/>
    </row>
    <row r="841" spans="1:8" x14ac:dyDescent="0.25">
      <c r="A841" s="251"/>
      <c r="B841" s="251"/>
      <c r="C841" s="252"/>
      <c r="D841" s="253"/>
      <c r="E841" s="253"/>
      <c r="H841" s="245"/>
    </row>
    <row r="842" spans="1:8" x14ac:dyDescent="0.25">
      <c r="A842" s="251"/>
      <c r="B842" s="251"/>
      <c r="C842" s="252"/>
      <c r="D842" s="253"/>
      <c r="E842" s="253"/>
      <c r="H842" s="245"/>
    </row>
    <row r="843" spans="1:8" x14ac:dyDescent="0.25">
      <c r="A843" s="251"/>
      <c r="B843" s="251"/>
      <c r="C843" s="252"/>
      <c r="D843" s="253"/>
      <c r="E843" s="253"/>
      <c r="H843" s="245"/>
    </row>
    <row r="844" spans="1:8" x14ac:dyDescent="0.25">
      <c r="A844" s="251"/>
      <c r="B844" s="251"/>
      <c r="C844" s="252"/>
      <c r="D844" s="253"/>
      <c r="E844" s="253"/>
      <c r="H844" s="245"/>
    </row>
    <row r="845" spans="1:8" x14ac:dyDescent="0.25">
      <c r="A845" s="251"/>
      <c r="B845" s="251"/>
      <c r="C845" s="252"/>
      <c r="D845" s="253"/>
      <c r="E845" s="253"/>
      <c r="H845" s="245"/>
    </row>
    <row r="846" spans="1:8" x14ac:dyDescent="0.25">
      <c r="A846" s="251"/>
      <c r="B846" s="251"/>
      <c r="C846" s="252"/>
      <c r="D846" s="253"/>
      <c r="E846" s="253"/>
      <c r="H846" s="245"/>
    </row>
    <row r="847" spans="1:8" x14ac:dyDescent="0.25">
      <c r="A847" s="251"/>
      <c r="B847" s="251"/>
      <c r="C847" s="252"/>
      <c r="D847" s="253"/>
      <c r="E847" s="253"/>
      <c r="H847" s="245"/>
    </row>
    <row r="848" spans="1:8" x14ac:dyDescent="0.25">
      <c r="A848" s="251"/>
      <c r="B848" s="251"/>
      <c r="C848" s="252"/>
      <c r="D848" s="253"/>
      <c r="E848" s="253"/>
      <c r="H848" s="245"/>
    </row>
    <row r="849" spans="1:8" x14ac:dyDescent="0.25">
      <c r="A849" s="251"/>
      <c r="B849" s="251"/>
      <c r="C849" s="252"/>
      <c r="D849" s="253"/>
      <c r="E849" s="253"/>
      <c r="H849" s="245"/>
    </row>
    <row r="850" spans="1:8" x14ac:dyDescent="0.25">
      <c r="A850" s="251"/>
      <c r="B850" s="251"/>
      <c r="C850" s="252"/>
      <c r="D850" s="253"/>
      <c r="E850" s="253"/>
      <c r="H850" s="245"/>
    </row>
    <row r="851" spans="1:8" x14ac:dyDescent="0.25">
      <c r="A851" s="251"/>
      <c r="B851" s="251"/>
      <c r="C851" s="252"/>
      <c r="D851" s="253"/>
      <c r="E851" s="253"/>
      <c r="H851" s="245"/>
    </row>
    <row r="852" spans="1:8" x14ac:dyDescent="0.25">
      <c r="A852" s="251"/>
      <c r="B852" s="251"/>
      <c r="C852" s="252"/>
      <c r="D852" s="253"/>
      <c r="E852" s="253"/>
      <c r="H852" s="245"/>
    </row>
    <row r="853" spans="1:8" x14ac:dyDescent="0.25">
      <c r="A853" s="251"/>
      <c r="B853" s="251"/>
      <c r="C853" s="252"/>
      <c r="D853" s="253"/>
      <c r="E853" s="253"/>
      <c r="H853" s="245"/>
    </row>
    <row r="854" spans="1:8" x14ac:dyDescent="0.25">
      <c r="A854" s="251"/>
      <c r="B854" s="251"/>
      <c r="C854" s="252"/>
      <c r="D854" s="253"/>
      <c r="E854" s="253"/>
      <c r="H854" s="245"/>
    </row>
    <row r="855" spans="1:8" x14ac:dyDescent="0.25">
      <c r="A855" s="251"/>
      <c r="B855" s="251"/>
      <c r="C855" s="252"/>
      <c r="D855" s="253"/>
      <c r="E855" s="253"/>
      <c r="H855" s="245"/>
    </row>
    <row r="856" spans="1:8" x14ac:dyDescent="0.25">
      <c r="A856" s="251"/>
      <c r="B856" s="251"/>
      <c r="C856" s="252"/>
      <c r="D856" s="253"/>
      <c r="E856" s="253"/>
      <c r="H856" s="245"/>
    </row>
    <row r="857" spans="1:8" x14ac:dyDescent="0.25">
      <c r="A857" s="251"/>
      <c r="B857" s="251"/>
      <c r="C857" s="252"/>
      <c r="D857" s="253"/>
      <c r="E857" s="253"/>
      <c r="H857" s="245"/>
    </row>
    <row r="858" spans="1:8" x14ac:dyDescent="0.25">
      <c r="A858" s="251"/>
      <c r="B858" s="251"/>
      <c r="C858" s="252"/>
      <c r="D858" s="253"/>
      <c r="E858" s="253"/>
      <c r="H858" s="245"/>
    </row>
    <row r="859" spans="1:8" x14ac:dyDescent="0.25">
      <c r="A859" s="251"/>
      <c r="B859" s="251"/>
      <c r="C859" s="252"/>
      <c r="D859" s="253"/>
      <c r="E859" s="253"/>
      <c r="H859" s="245"/>
    </row>
    <row r="860" spans="1:8" x14ac:dyDescent="0.25">
      <c r="A860" s="251"/>
      <c r="B860" s="251"/>
      <c r="C860" s="252"/>
      <c r="D860" s="253"/>
      <c r="E860" s="253"/>
      <c r="H860" s="245"/>
    </row>
    <row r="861" spans="1:8" x14ac:dyDescent="0.25">
      <c r="A861" s="251"/>
      <c r="B861" s="251"/>
      <c r="C861" s="252"/>
      <c r="D861" s="253"/>
      <c r="E861" s="253"/>
      <c r="H861" s="245"/>
    </row>
    <row r="862" spans="1:8" x14ac:dyDescent="0.25">
      <c r="A862" s="251"/>
      <c r="B862" s="251"/>
      <c r="C862" s="252"/>
      <c r="D862" s="253"/>
      <c r="E862" s="253"/>
      <c r="H862" s="245"/>
    </row>
    <row r="863" spans="1:8" x14ac:dyDescent="0.25">
      <c r="A863" s="251"/>
      <c r="B863" s="251"/>
      <c r="C863" s="252"/>
      <c r="D863" s="253"/>
      <c r="E863" s="253"/>
      <c r="H863" s="245"/>
    </row>
    <row r="864" spans="1:8" x14ac:dyDescent="0.25">
      <c r="A864" s="251"/>
      <c r="B864" s="251"/>
      <c r="C864" s="252"/>
      <c r="D864" s="253"/>
      <c r="E864" s="253"/>
      <c r="H864" s="245"/>
    </row>
    <row r="865" spans="1:8" x14ac:dyDescent="0.25">
      <c r="A865" s="251"/>
      <c r="B865" s="251"/>
      <c r="C865" s="252"/>
      <c r="D865" s="253"/>
      <c r="E865" s="253"/>
      <c r="H865" s="245"/>
    </row>
    <row r="866" spans="1:8" x14ac:dyDescent="0.25">
      <c r="A866" s="251"/>
      <c r="B866" s="251"/>
      <c r="C866" s="252"/>
      <c r="D866" s="253"/>
      <c r="E866" s="253"/>
      <c r="H866" s="245"/>
    </row>
    <row r="867" spans="1:8" x14ac:dyDescent="0.25">
      <c r="A867" s="251"/>
      <c r="B867" s="251"/>
      <c r="C867" s="252"/>
      <c r="D867" s="253"/>
      <c r="E867" s="253"/>
      <c r="H867" s="245"/>
    </row>
    <row r="868" spans="1:8" x14ac:dyDescent="0.25">
      <c r="A868" s="251"/>
      <c r="B868" s="251"/>
      <c r="C868" s="252"/>
      <c r="D868" s="253"/>
      <c r="E868" s="253"/>
      <c r="H868" s="245"/>
    </row>
    <row r="869" spans="1:8" x14ac:dyDescent="0.25">
      <c r="A869" s="251"/>
      <c r="B869" s="251"/>
      <c r="C869" s="252"/>
      <c r="D869" s="253"/>
      <c r="E869" s="253"/>
      <c r="H869" s="245"/>
    </row>
    <row r="870" spans="1:8" x14ac:dyDescent="0.25">
      <c r="A870" s="251"/>
      <c r="B870" s="251"/>
      <c r="C870" s="252"/>
      <c r="D870" s="253"/>
      <c r="E870" s="253"/>
      <c r="H870" s="245"/>
    </row>
    <row r="871" spans="1:8" x14ac:dyDescent="0.25">
      <c r="A871" s="251"/>
      <c r="B871" s="251"/>
      <c r="C871" s="252"/>
      <c r="D871" s="253"/>
      <c r="E871" s="253"/>
      <c r="H871" s="245"/>
    </row>
    <row r="872" spans="1:8" x14ac:dyDescent="0.25">
      <c r="A872" s="251"/>
      <c r="B872" s="251"/>
      <c r="C872" s="252"/>
      <c r="D872" s="253"/>
      <c r="E872" s="253"/>
      <c r="H872" s="245"/>
    </row>
    <row r="873" spans="1:8" x14ac:dyDescent="0.25">
      <c r="A873" s="251"/>
      <c r="B873" s="251"/>
      <c r="C873" s="252"/>
      <c r="D873" s="253"/>
      <c r="E873" s="253"/>
      <c r="H873" s="245"/>
    </row>
    <row r="874" spans="1:8" x14ac:dyDescent="0.25">
      <c r="A874" s="251"/>
      <c r="B874" s="251"/>
      <c r="C874" s="252"/>
      <c r="D874" s="253"/>
      <c r="E874" s="253"/>
      <c r="H874" s="245"/>
    </row>
    <row r="875" spans="1:8" x14ac:dyDescent="0.25">
      <c r="A875" s="251"/>
      <c r="B875" s="251"/>
      <c r="C875" s="252"/>
      <c r="D875" s="253"/>
      <c r="E875" s="253"/>
      <c r="H875" s="245"/>
    </row>
    <row r="876" spans="1:8" x14ac:dyDescent="0.25">
      <c r="A876" s="251"/>
      <c r="B876" s="251"/>
      <c r="C876" s="252"/>
      <c r="D876" s="253"/>
      <c r="E876" s="253"/>
      <c r="H876" s="245"/>
    </row>
    <row r="877" spans="1:8" x14ac:dyDescent="0.25">
      <c r="A877" s="251"/>
      <c r="B877" s="251"/>
      <c r="C877" s="252"/>
      <c r="D877" s="253"/>
      <c r="E877" s="253"/>
      <c r="H877" s="245"/>
    </row>
    <row r="878" spans="1:8" x14ac:dyDescent="0.25">
      <c r="A878" s="251"/>
      <c r="B878" s="251"/>
      <c r="C878" s="252"/>
      <c r="D878" s="253"/>
      <c r="E878" s="253"/>
      <c r="H878" s="245"/>
    </row>
    <row r="879" spans="1:8" x14ac:dyDescent="0.25">
      <c r="A879" s="251"/>
      <c r="B879" s="251"/>
      <c r="C879" s="252"/>
      <c r="D879" s="253"/>
      <c r="E879" s="253"/>
      <c r="H879" s="245"/>
    </row>
    <row r="880" spans="1:8" x14ac:dyDescent="0.25">
      <c r="A880" s="251"/>
      <c r="B880" s="251"/>
      <c r="C880" s="252"/>
      <c r="D880" s="253"/>
      <c r="E880" s="253"/>
      <c r="H880" s="245"/>
    </row>
    <row r="881" spans="1:8" x14ac:dyDescent="0.25">
      <c r="A881" s="251"/>
      <c r="B881" s="251"/>
      <c r="C881" s="252"/>
      <c r="D881" s="253"/>
      <c r="E881" s="253"/>
      <c r="H881" s="245"/>
    </row>
    <row r="882" spans="1:8" x14ac:dyDescent="0.25">
      <c r="A882" s="251"/>
      <c r="B882" s="251"/>
      <c r="C882" s="252"/>
      <c r="D882" s="253"/>
      <c r="E882" s="253"/>
      <c r="H882" s="245"/>
    </row>
    <row r="883" spans="1:8" x14ac:dyDescent="0.25">
      <c r="A883" s="251"/>
      <c r="B883" s="251"/>
      <c r="C883" s="252"/>
      <c r="D883" s="253"/>
      <c r="E883" s="253"/>
      <c r="H883" s="245"/>
    </row>
    <row r="884" spans="1:8" x14ac:dyDescent="0.25">
      <c r="A884" s="251"/>
      <c r="B884" s="251"/>
      <c r="C884" s="252"/>
      <c r="D884" s="253"/>
      <c r="E884" s="253"/>
      <c r="H884" s="245"/>
    </row>
    <row r="885" spans="1:8" x14ac:dyDescent="0.25">
      <c r="A885" s="251"/>
      <c r="B885" s="251"/>
      <c r="C885" s="252"/>
      <c r="D885" s="253"/>
      <c r="E885" s="253"/>
      <c r="H885" s="245"/>
    </row>
    <row r="886" spans="1:8" x14ac:dyDescent="0.25">
      <c r="A886" s="251"/>
      <c r="B886" s="251"/>
      <c r="C886" s="252"/>
      <c r="D886" s="253"/>
      <c r="E886" s="253"/>
      <c r="H886" s="245"/>
    </row>
    <row r="887" spans="1:8" x14ac:dyDescent="0.25">
      <c r="A887" s="251"/>
      <c r="B887" s="251"/>
      <c r="C887" s="252"/>
      <c r="D887" s="253"/>
      <c r="E887" s="253"/>
      <c r="H887" s="245"/>
    </row>
    <row r="888" spans="1:8" x14ac:dyDescent="0.25">
      <c r="A888" s="251"/>
      <c r="B888" s="251"/>
      <c r="C888" s="252"/>
      <c r="D888" s="253"/>
      <c r="E888" s="253"/>
      <c r="H888" s="245"/>
    </row>
    <row r="889" spans="1:8" x14ac:dyDescent="0.25">
      <c r="A889" s="251"/>
      <c r="B889" s="251"/>
      <c r="C889" s="252"/>
      <c r="D889" s="253"/>
      <c r="E889" s="253"/>
      <c r="H889" s="245"/>
    </row>
    <row r="890" spans="1:8" x14ac:dyDescent="0.25">
      <c r="A890" s="251"/>
      <c r="B890" s="251"/>
      <c r="C890" s="252"/>
      <c r="D890" s="253"/>
      <c r="E890" s="253"/>
      <c r="H890" s="245"/>
    </row>
    <row r="891" spans="1:8" x14ac:dyDescent="0.25">
      <c r="A891" s="251"/>
      <c r="B891" s="251"/>
      <c r="C891" s="252"/>
      <c r="D891" s="253"/>
      <c r="E891" s="253"/>
      <c r="H891" s="245"/>
    </row>
    <row r="892" spans="1:8" x14ac:dyDescent="0.25">
      <c r="A892" s="251"/>
      <c r="B892" s="251"/>
      <c r="C892" s="252"/>
      <c r="D892" s="253"/>
      <c r="E892" s="253"/>
      <c r="H892" s="245"/>
    </row>
    <row r="893" spans="1:8" x14ac:dyDescent="0.25">
      <c r="A893" s="251"/>
      <c r="B893" s="251"/>
      <c r="C893" s="252"/>
      <c r="D893" s="253"/>
      <c r="E893" s="253"/>
      <c r="H893" s="245"/>
    </row>
    <row r="894" spans="1:8" x14ac:dyDescent="0.25">
      <c r="A894" s="251"/>
      <c r="B894" s="251"/>
      <c r="C894" s="252"/>
      <c r="D894" s="253"/>
      <c r="E894" s="253"/>
      <c r="H894" s="245"/>
    </row>
    <row r="895" spans="1:8" x14ac:dyDescent="0.25">
      <c r="A895" s="251"/>
      <c r="B895" s="251"/>
      <c r="C895" s="252"/>
      <c r="D895" s="253"/>
      <c r="E895" s="253"/>
      <c r="H895" s="245"/>
    </row>
    <row r="896" spans="1:8" x14ac:dyDescent="0.25">
      <c r="A896" s="251"/>
      <c r="B896" s="251"/>
      <c r="C896" s="252"/>
      <c r="D896" s="253"/>
      <c r="E896" s="253"/>
      <c r="H896" s="245"/>
    </row>
    <row r="897" spans="1:8" x14ac:dyDescent="0.25">
      <c r="A897" s="251"/>
      <c r="B897" s="251"/>
      <c r="C897" s="252"/>
      <c r="D897" s="253"/>
      <c r="E897" s="253"/>
      <c r="H897" s="245"/>
    </row>
    <row r="898" spans="1:8" x14ac:dyDescent="0.25">
      <c r="A898" s="251"/>
      <c r="B898" s="251"/>
      <c r="C898" s="252"/>
      <c r="D898" s="253"/>
      <c r="E898" s="253"/>
      <c r="H898" s="245"/>
    </row>
    <row r="899" spans="1:8" x14ac:dyDescent="0.25">
      <c r="A899" s="251"/>
      <c r="B899" s="251"/>
      <c r="C899" s="252"/>
      <c r="D899" s="253"/>
      <c r="E899" s="253"/>
      <c r="H899" s="245"/>
    </row>
    <row r="900" spans="1:8" x14ac:dyDescent="0.25">
      <c r="A900" s="251"/>
      <c r="B900" s="251"/>
      <c r="C900" s="252"/>
      <c r="D900" s="253"/>
      <c r="E900" s="253"/>
      <c r="H900" s="245"/>
    </row>
    <row r="901" spans="1:8" x14ac:dyDescent="0.25">
      <c r="A901" s="251"/>
      <c r="B901" s="251"/>
      <c r="C901" s="252"/>
      <c r="D901" s="253"/>
      <c r="E901" s="253"/>
      <c r="H901" s="245"/>
    </row>
    <row r="902" spans="1:8" x14ac:dyDescent="0.25">
      <c r="A902" s="251"/>
      <c r="B902" s="251"/>
      <c r="C902" s="252"/>
      <c r="D902" s="253"/>
      <c r="E902" s="253"/>
      <c r="H902" s="245"/>
    </row>
    <row r="903" spans="1:8" x14ac:dyDescent="0.25">
      <c r="A903" s="251"/>
      <c r="B903" s="251"/>
      <c r="C903" s="252"/>
      <c r="D903" s="253"/>
      <c r="E903" s="253"/>
      <c r="H903" s="245"/>
    </row>
    <row r="904" spans="1:8" x14ac:dyDescent="0.25">
      <c r="A904" s="251"/>
      <c r="B904" s="251"/>
      <c r="C904" s="252"/>
      <c r="D904" s="253"/>
      <c r="E904" s="253"/>
      <c r="H904" s="245"/>
    </row>
    <row r="905" spans="1:8" x14ac:dyDescent="0.25">
      <c r="A905" s="251"/>
      <c r="B905" s="251"/>
      <c r="C905" s="252"/>
      <c r="D905" s="253"/>
      <c r="E905" s="253"/>
      <c r="H905" s="245"/>
    </row>
    <row r="906" spans="1:8" x14ac:dyDescent="0.25">
      <c r="A906" s="251"/>
      <c r="B906" s="251"/>
      <c r="C906" s="252"/>
      <c r="D906" s="253"/>
      <c r="E906" s="253"/>
      <c r="H906" s="245"/>
    </row>
    <row r="907" spans="1:8" x14ac:dyDescent="0.25">
      <c r="A907" s="251"/>
      <c r="B907" s="251"/>
      <c r="C907" s="252"/>
      <c r="D907" s="253"/>
      <c r="E907" s="253"/>
      <c r="H907" s="245"/>
    </row>
    <row r="908" spans="1:8" x14ac:dyDescent="0.25">
      <c r="A908" s="251"/>
      <c r="B908" s="251"/>
      <c r="C908" s="252"/>
      <c r="D908" s="253"/>
      <c r="E908" s="253"/>
      <c r="H908" s="245"/>
    </row>
    <row r="909" spans="1:8" x14ac:dyDescent="0.25">
      <c r="A909" s="251"/>
      <c r="B909" s="251"/>
      <c r="C909" s="252"/>
      <c r="D909" s="253"/>
      <c r="E909" s="253"/>
      <c r="H909" s="245"/>
    </row>
    <row r="910" spans="1:8" x14ac:dyDescent="0.25">
      <c r="A910" s="251"/>
      <c r="B910" s="251"/>
      <c r="C910" s="252"/>
      <c r="D910" s="253"/>
      <c r="E910" s="253"/>
      <c r="H910" s="245"/>
    </row>
    <row r="911" spans="1:8" x14ac:dyDescent="0.25">
      <c r="A911" s="251"/>
      <c r="B911" s="251"/>
      <c r="C911" s="252"/>
      <c r="D911" s="253"/>
      <c r="E911" s="253"/>
      <c r="H911" s="245"/>
    </row>
    <row r="912" spans="1:8" x14ac:dyDescent="0.25">
      <c r="A912" s="251"/>
      <c r="B912" s="251"/>
      <c r="C912" s="252"/>
      <c r="D912" s="253"/>
      <c r="E912" s="253"/>
      <c r="H912" s="245"/>
    </row>
    <row r="913" spans="1:8" x14ac:dyDescent="0.25">
      <c r="A913" s="251"/>
      <c r="B913" s="251"/>
      <c r="C913" s="252"/>
      <c r="D913" s="253"/>
      <c r="E913" s="253"/>
      <c r="H913" s="245"/>
    </row>
    <row r="914" spans="1:8" x14ac:dyDescent="0.25">
      <c r="A914" s="251"/>
      <c r="B914" s="251"/>
      <c r="C914" s="252"/>
      <c r="D914" s="253"/>
      <c r="E914" s="253"/>
      <c r="H914" s="245"/>
    </row>
    <row r="915" spans="1:8" x14ac:dyDescent="0.25">
      <c r="A915" s="251"/>
      <c r="B915" s="251"/>
      <c r="C915" s="252"/>
      <c r="D915" s="253"/>
      <c r="E915" s="253"/>
      <c r="H915" s="245"/>
    </row>
    <row r="916" spans="1:8" x14ac:dyDescent="0.25">
      <c r="A916" s="251"/>
      <c r="B916" s="251"/>
      <c r="C916" s="252"/>
      <c r="D916" s="253"/>
      <c r="E916" s="253"/>
      <c r="H916" s="245"/>
    </row>
    <row r="917" spans="1:8" x14ac:dyDescent="0.25">
      <c r="A917" s="251"/>
      <c r="B917" s="251"/>
      <c r="C917" s="252"/>
      <c r="D917" s="253"/>
      <c r="E917" s="253"/>
      <c r="H917" s="245"/>
    </row>
    <row r="918" spans="1:8" x14ac:dyDescent="0.25">
      <c r="A918" s="251"/>
      <c r="B918" s="251"/>
      <c r="C918" s="252"/>
      <c r="D918" s="253"/>
      <c r="E918" s="253"/>
      <c r="H918" s="245"/>
    </row>
    <row r="919" spans="1:8" x14ac:dyDescent="0.25">
      <c r="A919" s="251"/>
      <c r="B919" s="251"/>
      <c r="C919" s="252"/>
      <c r="D919" s="253"/>
      <c r="E919" s="253"/>
      <c r="H919" s="245"/>
    </row>
    <row r="920" spans="1:8" x14ac:dyDescent="0.25">
      <c r="A920" s="251"/>
      <c r="B920" s="251"/>
      <c r="C920" s="252"/>
      <c r="D920" s="253"/>
      <c r="E920" s="253"/>
      <c r="H920" s="245"/>
    </row>
    <row r="921" spans="1:8" x14ac:dyDescent="0.25">
      <c r="A921" s="251"/>
      <c r="B921" s="251"/>
      <c r="C921" s="252"/>
      <c r="D921" s="253"/>
      <c r="E921" s="253"/>
      <c r="H921" s="245"/>
    </row>
    <row r="922" spans="1:8" x14ac:dyDescent="0.25">
      <c r="A922" s="251"/>
      <c r="B922" s="251"/>
      <c r="C922" s="252"/>
      <c r="D922" s="253"/>
      <c r="E922" s="253"/>
      <c r="H922" s="245"/>
    </row>
    <row r="923" spans="1:8" x14ac:dyDescent="0.25">
      <c r="A923" s="251"/>
      <c r="B923" s="251"/>
      <c r="C923" s="252"/>
      <c r="D923" s="253"/>
      <c r="E923" s="253"/>
      <c r="H923" s="245"/>
    </row>
    <row r="924" spans="1:8" x14ac:dyDescent="0.25">
      <c r="A924" s="251"/>
      <c r="B924" s="251"/>
      <c r="C924" s="252"/>
      <c r="D924" s="253"/>
      <c r="E924" s="253"/>
      <c r="H924" s="245"/>
    </row>
    <row r="925" spans="1:8" x14ac:dyDescent="0.25">
      <c r="A925" s="251"/>
      <c r="B925" s="251"/>
      <c r="C925" s="252"/>
      <c r="D925" s="253"/>
      <c r="E925" s="253"/>
      <c r="H925" s="245"/>
    </row>
    <row r="926" spans="1:8" x14ac:dyDescent="0.25">
      <c r="A926" s="251"/>
      <c r="B926" s="251"/>
      <c r="C926" s="252"/>
      <c r="D926" s="253"/>
      <c r="E926" s="253"/>
      <c r="H926" s="245"/>
    </row>
    <row r="927" spans="1:8" x14ac:dyDescent="0.25">
      <c r="A927" s="251"/>
      <c r="B927" s="251"/>
      <c r="C927" s="252"/>
      <c r="D927" s="253"/>
      <c r="E927" s="253"/>
      <c r="H927" s="245"/>
    </row>
    <row r="928" spans="1:8" x14ac:dyDescent="0.25">
      <c r="A928" s="251"/>
      <c r="B928" s="251"/>
      <c r="C928" s="252"/>
      <c r="D928" s="253"/>
      <c r="E928" s="253"/>
      <c r="H928" s="245"/>
    </row>
    <row r="929" spans="1:8" x14ac:dyDescent="0.25">
      <c r="A929" s="251"/>
      <c r="B929" s="251"/>
      <c r="C929" s="252"/>
      <c r="D929" s="253"/>
      <c r="E929" s="253"/>
      <c r="H929" s="245"/>
    </row>
    <row r="930" spans="1:8" x14ac:dyDescent="0.25">
      <c r="A930" s="251"/>
      <c r="B930" s="251"/>
      <c r="C930" s="252"/>
      <c r="D930" s="253"/>
      <c r="E930" s="253"/>
      <c r="H930" s="245"/>
    </row>
    <row r="931" spans="1:8" x14ac:dyDescent="0.25">
      <c r="A931" s="251"/>
      <c r="B931" s="251"/>
      <c r="C931" s="252"/>
      <c r="D931" s="253"/>
      <c r="E931" s="253"/>
      <c r="H931" s="245"/>
    </row>
    <row r="932" spans="1:8" x14ac:dyDescent="0.25">
      <c r="A932" s="251"/>
      <c r="B932" s="251"/>
      <c r="C932" s="252"/>
      <c r="D932" s="253"/>
      <c r="E932" s="253"/>
      <c r="H932" s="245"/>
    </row>
    <row r="933" spans="1:8" x14ac:dyDescent="0.25">
      <c r="A933" s="251"/>
      <c r="B933" s="251"/>
      <c r="C933" s="252"/>
      <c r="D933" s="253"/>
      <c r="E933" s="253"/>
      <c r="H933" s="245"/>
    </row>
    <row r="934" spans="1:8" x14ac:dyDescent="0.25">
      <c r="A934" s="251"/>
      <c r="B934" s="251"/>
      <c r="C934" s="252"/>
      <c r="D934" s="253"/>
      <c r="E934" s="253"/>
      <c r="H934" s="245"/>
    </row>
    <row r="935" spans="1:8" x14ac:dyDescent="0.25">
      <c r="A935" s="251"/>
      <c r="B935" s="251"/>
      <c r="C935" s="252"/>
      <c r="D935" s="253"/>
      <c r="E935" s="253"/>
      <c r="H935" s="245"/>
    </row>
    <row r="936" spans="1:8" x14ac:dyDescent="0.25">
      <c r="A936" s="251"/>
      <c r="B936" s="251"/>
      <c r="C936" s="252"/>
      <c r="D936" s="253"/>
      <c r="E936" s="253"/>
      <c r="H936" s="245"/>
    </row>
    <row r="937" spans="1:8" x14ac:dyDescent="0.25">
      <c r="A937" s="251"/>
      <c r="B937" s="251"/>
      <c r="C937" s="252"/>
      <c r="D937" s="253"/>
      <c r="E937" s="253"/>
      <c r="H937" s="245"/>
    </row>
    <row r="938" spans="1:8" x14ac:dyDescent="0.25">
      <c r="A938" s="251"/>
      <c r="B938" s="251"/>
      <c r="C938" s="252"/>
      <c r="D938" s="253"/>
      <c r="E938" s="253"/>
      <c r="H938" s="245"/>
    </row>
    <row r="939" spans="1:8" x14ac:dyDescent="0.25">
      <c r="A939" s="251"/>
      <c r="B939" s="251"/>
      <c r="C939" s="252"/>
      <c r="D939" s="253"/>
      <c r="E939" s="253"/>
      <c r="H939" s="245"/>
    </row>
    <row r="940" spans="1:8" x14ac:dyDescent="0.25">
      <c r="A940" s="251"/>
      <c r="B940" s="251"/>
      <c r="C940" s="252"/>
      <c r="D940" s="253"/>
      <c r="E940" s="253"/>
      <c r="H940" s="245"/>
    </row>
    <row r="941" spans="1:8" x14ac:dyDescent="0.25">
      <c r="A941" s="251"/>
      <c r="B941" s="251"/>
      <c r="C941" s="252"/>
      <c r="D941" s="253"/>
      <c r="E941" s="253"/>
      <c r="H941" s="245"/>
    </row>
    <row r="942" spans="1:8" x14ac:dyDescent="0.25">
      <c r="A942" s="251"/>
      <c r="B942" s="251"/>
      <c r="C942" s="252"/>
      <c r="D942" s="253"/>
      <c r="E942" s="253"/>
      <c r="H942" s="245"/>
    </row>
    <row r="943" spans="1:8" x14ac:dyDescent="0.25">
      <c r="A943" s="251"/>
      <c r="B943" s="251"/>
      <c r="C943" s="252"/>
      <c r="D943" s="253"/>
      <c r="E943" s="253"/>
      <c r="H943" s="245"/>
    </row>
    <row r="944" spans="1:8" x14ac:dyDescent="0.25">
      <c r="A944" s="251"/>
      <c r="B944" s="251"/>
      <c r="C944" s="252"/>
      <c r="D944" s="253"/>
      <c r="E944" s="253"/>
      <c r="H944" s="245"/>
    </row>
    <row r="945" spans="1:8" x14ac:dyDescent="0.25">
      <c r="A945" s="251"/>
      <c r="B945" s="251"/>
      <c r="C945" s="252"/>
      <c r="D945" s="253"/>
      <c r="E945" s="253"/>
      <c r="H945" s="245"/>
    </row>
    <row r="946" spans="1:8" x14ac:dyDescent="0.25">
      <c r="A946" s="251"/>
      <c r="B946" s="251"/>
      <c r="C946" s="252"/>
      <c r="D946" s="253"/>
      <c r="E946" s="253"/>
      <c r="H946" s="245"/>
    </row>
    <row r="947" spans="1:8" x14ac:dyDescent="0.25">
      <c r="A947" s="251"/>
      <c r="B947" s="251"/>
      <c r="C947" s="252"/>
      <c r="D947" s="253"/>
      <c r="E947" s="253"/>
      <c r="H947" s="245"/>
    </row>
    <row r="948" spans="1:8" x14ac:dyDescent="0.25">
      <c r="A948" s="251"/>
      <c r="B948" s="251"/>
      <c r="C948" s="252"/>
      <c r="D948" s="253"/>
      <c r="E948" s="253"/>
      <c r="H948" s="245"/>
    </row>
    <row r="949" spans="1:8" x14ac:dyDescent="0.25">
      <c r="A949" s="251"/>
      <c r="B949" s="251"/>
      <c r="C949" s="252"/>
      <c r="D949" s="253"/>
      <c r="E949" s="253"/>
      <c r="H949" s="245"/>
    </row>
    <row r="950" spans="1:8" x14ac:dyDescent="0.25">
      <c r="A950" s="251"/>
      <c r="B950" s="251"/>
      <c r="C950" s="252"/>
      <c r="D950" s="253"/>
      <c r="E950" s="253"/>
      <c r="H950" s="245"/>
    </row>
    <row r="951" spans="1:8" x14ac:dyDescent="0.25">
      <c r="A951" s="251"/>
      <c r="B951" s="251"/>
      <c r="C951" s="252"/>
      <c r="D951" s="253"/>
      <c r="E951" s="253"/>
      <c r="H951" s="245"/>
    </row>
    <row r="952" spans="1:8" x14ac:dyDescent="0.25">
      <c r="A952" s="251"/>
      <c r="B952" s="251"/>
      <c r="C952" s="252"/>
      <c r="D952" s="253"/>
      <c r="E952" s="253"/>
      <c r="H952" s="245"/>
    </row>
    <row r="953" spans="1:8" x14ac:dyDescent="0.25">
      <c r="A953" s="251"/>
      <c r="B953" s="251"/>
      <c r="C953" s="252"/>
      <c r="D953" s="253"/>
      <c r="E953" s="253"/>
      <c r="H953" s="245"/>
    </row>
    <row r="954" spans="1:8" x14ac:dyDescent="0.25">
      <c r="A954" s="251"/>
      <c r="B954" s="251"/>
      <c r="C954" s="252"/>
      <c r="D954" s="253"/>
      <c r="E954" s="253"/>
      <c r="H954" s="245"/>
    </row>
    <row r="955" spans="1:8" x14ac:dyDescent="0.25">
      <c r="A955" s="251"/>
      <c r="B955" s="251"/>
      <c r="C955" s="252"/>
      <c r="D955" s="253"/>
      <c r="E955" s="253"/>
      <c r="H955" s="245"/>
    </row>
    <row r="956" spans="1:8" x14ac:dyDescent="0.25">
      <c r="A956" s="251"/>
      <c r="B956" s="251"/>
      <c r="C956" s="252"/>
      <c r="D956" s="253"/>
      <c r="E956" s="253"/>
      <c r="H956" s="245"/>
    </row>
    <row r="957" spans="1:8" x14ac:dyDescent="0.25">
      <c r="A957" s="251"/>
      <c r="B957" s="251"/>
      <c r="C957" s="252"/>
      <c r="D957" s="253"/>
      <c r="E957" s="253"/>
      <c r="H957" s="245"/>
    </row>
    <row r="958" spans="1:8" x14ac:dyDescent="0.25">
      <c r="A958" s="251"/>
      <c r="B958" s="251"/>
      <c r="C958" s="252"/>
      <c r="D958" s="253"/>
      <c r="E958" s="253"/>
      <c r="H958" s="245"/>
    </row>
    <row r="959" spans="1:8" x14ac:dyDescent="0.25">
      <c r="A959" s="251"/>
      <c r="B959" s="251"/>
      <c r="C959" s="252"/>
      <c r="D959" s="253"/>
      <c r="E959" s="253"/>
      <c r="H959" s="245"/>
    </row>
    <row r="960" spans="1:8" x14ac:dyDescent="0.25">
      <c r="A960" s="251"/>
      <c r="B960" s="251"/>
      <c r="C960" s="252"/>
      <c r="D960" s="253"/>
      <c r="E960" s="253"/>
      <c r="H960" s="245"/>
    </row>
    <row r="961" spans="1:8" x14ac:dyDescent="0.25">
      <c r="A961" s="251"/>
      <c r="B961" s="251"/>
      <c r="C961" s="252"/>
      <c r="D961" s="253"/>
      <c r="E961" s="253"/>
      <c r="H961" s="245"/>
    </row>
    <row r="962" spans="1:8" x14ac:dyDescent="0.25">
      <c r="A962" s="251"/>
      <c r="B962" s="251"/>
      <c r="C962" s="252"/>
      <c r="D962" s="253"/>
      <c r="E962" s="253"/>
      <c r="H962" s="245"/>
    </row>
    <row r="963" spans="1:8" x14ac:dyDescent="0.25">
      <c r="A963" s="251"/>
      <c r="B963" s="251"/>
      <c r="C963" s="252"/>
      <c r="D963" s="253"/>
      <c r="E963" s="253"/>
      <c r="H963" s="245"/>
    </row>
    <row r="964" spans="1:8" x14ac:dyDescent="0.25">
      <c r="A964" s="251"/>
      <c r="B964" s="251"/>
      <c r="C964" s="252"/>
      <c r="D964" s="253"/>
      <c r="E964" s="253"/>
      <c r="H964" s="245"/>
    </row>
    <row r="965" spans="1:8" x14ac:dyDescent="0.25">
      <c r="A965" s="251"/>
      <c r="B965" s="251"/>
      <c r="C965" s="252"/>
      <c r="D965" s="253"/>
      <c r="E965" s="253"/>
      <c r="H965" s="245"/>
    </row>
    <row r="966" spans="1:8" x14ac:dyDescent="0.25">
      <c r="A966" s="251"/>
      <c r="B966" s="251"/>
      <c r="C966" s="252"/>
      <c r="D966" s="253"/>
      <c r="E966" s="253"/>
      <c r="H966" s="245"/>
    </row>
    <row r="967" spans="1:8" x14ac:dyDescent="0.25">
      <c r="A967" s="251"/>
      <c r="B967" s="251"/>
      <c r="C967" s="252"/>
      <c r="D967" s="253"/>
      <c r="E967" s="253"/>
      <c r="H967" s="245"/>
    </row>
    <row r="968" spans="1:8" x14ac:dyDescent="0.25">
      <c r="A968" s="251"/>
      <c r="B968" s="251"/>
      <c r="C968" s="252"/>
      <c r="D968" s="253"/>
      <c r="E968" s="253"/>
      <c r="H968" s="245"/>
    </row>
    <row r="969" spans="1:8" x14ac:dyDescent="0.25">
      <c r="A969" s="251"/>
      <c r="B969" s="251"/>
      <c r="C969" s="252"/>
      <c r="D969" s="253"/>
      <c r="E969" s="253"/>
      <c r="H969" s="245"/>
    </row>
    <row r="970" spans="1:8" x14ac:dyDescent="0.25">
      <c r="A970" s="251"/>
      <c r="B970" s="251"/>
      <c r="C970" s="252"/>
      <c r="D970" s="253"/>
      <c r="E970" s="253"/>
      <c r="H970" s="245"/>
    </row>
    <row r="971" spans="1:8" x14ac:dyDescent="0.25">
      <c r="A971" s="251"/>
      <c r="B971" s="251"/>
      <c r="C971" s="252"/>
      <c r="D971" s="253"/>
      <c r="E971" s="253"/>
      <c r="H971" s="245"/>
    </row>
    <row r="972" spans="1:8" x14ac:dyDescent="0.25">
      <c r="A972" s="251"/>
      <c r="B972" s="251"/>
      <c r="C972" s="252"/>
      <c r="D972" s="253"/>
      <c r="E972" s="253"/>
      <c r="H972" s="245"/>
    </row>
    <row r="973" spans="1:8" x14ac:dyDescent="0.25">
      <c r="A973" s="251"/>
      <c r="B973" s="251"/>
      <c r="C973" s="252"/>
      <c r="D973" s="253"/>
      <c r="E973" s="253"/>
      <c r="H973" s="245"/>
    </row>
    <row r="974" spans="1:8" x14ac:dyDescent="0.25">
      <c r="A974" s="251"/>
      <c r="B974" s="251"/>
      <c r="C974" s="252"/>
      <c r="D974" s="253"/>
      <c r="E974" s="253"/>
      <c r="H974" s="245"/>
    </row>
    <row r="975" spans="1:8" x14ac:dyDescent="0.25">
      <c r="A975" s="251"/>
      <c r="B975" s="251"/>
      <c r="C975" s="252"/>
      <c r="D975" s="253"/>
      <c r="E975" s="253"/>
      <c r="H975" s="245"/>
    </row>
    <row r="976" spans="1:8" x14ac:dyDescent="0.25">
      <c r="A976" s="251"/>
      <c r="B976" s="251"/>
      <c r="C976" s="252"/>
      <c r="D976" s="253"/>
      <c r="E976" s="253"/>
      <c r="H976" s="245"/>
    </row>
    <row r="977" spans="1:8" x14ac:dyDescent="0.25">
      <c r="A977" s="251"/>
      <c r="B977" s="251"/>
      <c r="C977" s="252"/>
      <c r="D977" s="253"/>
      <c r="E977" s="253"/>
      <c r="H977" s="245"/>
    </row>
    <row r="978" spans="1:8" x14ac:dyDescent="0.25">
      <c r="A978" s="251"/>
      <c r="B978" s="251"/>
      <c r="C978" s="252"/>
      <c r="D978" s="253"/>
      <c r="E978" s="253"/>
      <c r="H978" s="245"/>
    </row>
    <row r="979" spans="1:8" x14ac:dyDescent="0.25">
      <c r="A979" s="251"/>
      <c r="B979" s="251"/>
      <c r="C979" s="252"/>
      <c r="D979" s="253"/>
      <c r="E979" s="253"/>
      <c r="H979" s="245"/>
    </row>
    <row r="980" spans="1:8" x14ac:dyDescent="0.25">
      <c r="A980" s="251"/>
      <c r="B980" s="251"/>
      <c r="C980" s="252"/>
      <c r="D980" s="253"/>
      <c r="E980" s="253"/>
      <c r="H980" s="245"/>
    </row>
    <row r="981" spans="1:8" x14ac:dyDescent="0.25">
      <c r="A981" s="251"/>
      <c r="B981" s="251"/>
      <c r="C981" s="252"/>
      <c r="D981" s="253"/>
      <c r="E981" s="253"/>
      <c r="H981" s="245"/>
    </row>
    <row r="982" spans="1:8" x14ac:dyDescent="0.25">
      <c r="A982" s="251"/>
      <c r="B982" s="251"/>
      <c r="C982" s="252"/>
      <c r="D982" s="253"/>
      <c r="E982" s="253"/>
      <c r="H982" s="245"/>
    </row>
    <row r="983" spans="1:8" x14ac:dyDescent="0.25">
      <c r="A983" s="251"/>
      <c r="B983" s="251"/>
      <c r="C983" s="252"/>
      <c r="D983" s="253"/>
      <c r="E983" s="253"/>
      <c r="H983" s="245"/>
    </row>
    <row r="984" spans="1:8" x14ac:dyDescent="0.25">
      <c r="A984" s="251"/>
      <c r="B984" s="251"/>
      <c r="C984" s="252"/>
      <c r="D984" s="253"/>
      <c r="E984" s="253"/>
      <c r="H984" s="245"/>
    </row>
    <row r="985" spans="1:8" x14ac:dyDescent="0.25">
      <c r="A985" s="251"/>
      <c r="B985" s="251"/>
      <c r="C985" s="252"/>
      <c r="D985" s="253"/>
      <c r="E985" s="253"/>
      <c r="H985" s="245"/>
    </row>
    <row r="986" spans="1:8" x14ac:dyDescent="0.25">
      <c r="A986" s="251"/>
      <c r="B986" s="251"/>
      <c r="C986" s="252"/>
      <c r="D986" s="253"/>
      <c r="E986" s="253"/>
      <c r="H986" s="245"/>
    </row>
    <row r="987" spans="1:8" x14ac:dyDescent="0.25">
      <c r="A987" s="251"/>
      <c r="B987" s="251"/>
      <c r="C987" s="252"/>
      <c r="D987" s="253"/>
      <c r="E987" s="253"/>
      <c r="H987" s="245"/>
    </row>
    <row r="988" spans="1:8" x14ac:dyDescent="0.25">
      <c r="A988" s="251"/>
      <c r="B988" s="251"/>
      <c r="C988" s="252"/>
      <c r="D988" s="253"/>
      <c r="E988" s="253"/>
      <c r="H988" s="245"/>
    </row>
    <row r="989" spans="1:8" x14ac:dyDescent="0.25">
      <c r="A989" s="251"/>
      <c r="B989" s="251"/>
      <c r="C989" s="252"/>
      <c r="D989" s="253"/>
      <c r="E989" s="253"/>
      <c r="H989" s="245"/>
    </row>
    <row r="990" spans="1:8" x14ac:dyDescent="0.25">
      <c r="A990" s="251"/>
      <c r="B990" s="251"/>
      <c r="C990" s="252"/>
      <c r="D990" s="253"/>
      <c r="E990" s="253"/>
      <c r="H990" s="245"/>
    </row>
    <row r="991" spans="1:8" x14ac:dyDescent="0.25">
      <c r="A991" s="251"/>
      <c r="B991" s="251"/>
      <c r="C991" s="252"/>
      <c r="D991" s="253"/>
      <c r="E991" s="253"/>
      <c r="H991" s="245"/>
    </row>
    <row r="992" spans="1:8" x14ac:dyDescent="0.25">
      <c r="A992" s="251"/>
      <c r="B992" s="251"/>
      <c r="C992" s="252"/>
      <c r="D992" s="253"/>
      <c r="E992" s="253"/>
      <c r="H992" s="245"/>
    </row>
    <row r="993" spans="1:8" x14ac:dyDescent="0.25">
      <c r="A993" s="251"/>
      <c r="B993" s="251"/>
      <c r="C993" s="252"/>
      <c r="D993" s="253"/>
      <c r="E993" s="253"/>
      <c r="H993" s="245"/>
    </row>
    <row r="994" spans="1:8" x14ac:dyDescent="0.25">
      <c r="A994" s="251"/>
      <c r="B994" s="251"/>
      <c r="C994" s="252"/>
      <c r="D994" s="253"/>
      <c r="E994" s="253"/>
      <c r="H994" s="245"/>
    </row>
    <row r="995" spans="1:8" x14ac:dyDescent="0.25">
      <c r="A995" s="251"/>
      <c r="B995" s="251"/>
      <c r="C995" s="252"/>
      <c r="D995" s="253"/>
      <c r="E995" s="253"/>
      <c r="H995" s="245"/>
    </row>
    <row r="996" spans="1:8" x14ac:dyDescent="0.25">
      <c r="A996" s="251"/>
      <c r="B996" s="251"/>
      <c r="C996" s="252"/>
      <c r="D996" s="253"/>
      <c r="E996" s="253"/>
      <c r="H996" s="245"/>
    </row>
    <row r="997" spans="1:8" x14ac:dyDescent="0.25">
      <c r="A997" s="251"/>
      <c r="B997" s="251"/>
      <c r="C997" s="252"/>
      <c r="D997" s="253"/>
      <c r="E997" s="253"/>
      <c r="H997" s="245"/>
    </row>
    <row r="998" spans="1:8" x14ac:dyDescent="0.25">
      <c r="A998" s="251"/>
      <c r="B998" s="251"/>
      <c r="C998" s="252"/>
      <c r="D998" s="253"/>
      <c r="E998" s="253"/>
      <c r="H998" s="245"/>
    </row>
    <row r="999" spans="1:8" x14ac:dyDescent="0.25">
      <c r="A999" s="251"/>
      <c r="B999" s="251"/>
      <c r="C999" s="252"/>
      <c r="D999" s="253"/>
      <c r="E999" s="253"/>
      <c r="H999" s="245"/>
    </row>
    <row r="1000" spans="1:8" x14ac:dyDescent="0.25">
      <c r="A1000" s="251"/>
      <c r="B1000" s="251"/>
      <c r="C1000" s="252"/>
      <c r="D1000" s="253"/>
      <c r="E1000" s="253"/>
      <c r="H1000" s="245"/>
    </row>
    <row r="1001" spans="1:8" x14ac:dyDescent="0.25">
      <c r="A1001" s="251"/>
      <c r="B1001" s="251"/>
      <c r="C1001" s="252"/>
      <c r="D1001" s="253"/>
      <c r="E1001" s="253"/>
      <c r="H1001" s="245"/>
    </row>
    <row r="1002" spans="1:8" x14ac:dyDescent="0.25">
      <c r="A1002" s="251"/>
      <c r="B1002" s="251"/>
      <c r="C1002" s="252"/>
      <c r="D1002" s="253"/>
      <c r="E1002" s="253"/>
      <c r="H1002" s="245"/>
    </row>
    <row r="1003" spans="1:8" x14ac:dyDescent="0.25">
      <c r="A1003" s="251"/>
      <c r="B1003" s="251"/>
      <c r="C1003" s="252"/>
      <c r="D1003" s="253"/>
      <c r="E1003" s="253"/>
      <c r="H1003" s="245"/>
    </row>
    <row r="1004" spans="1:8" x14ac:dyDescent="0.25">
      <c r="A1004" s="251"/>
      <c r="B1004" s="251"/>
      <c r="C1004" s="252"/>
      <c r="D1004" s="253"/>
      <c r="E1004" s="253"/>
      <c r="H1004" s="245"/>
    </row>
    <row r="1005" spans="1:8" x14ac:dyDescent="0.25">
      <c r="A1005" s="251"/>
      <c r="B1005" s="251"/>
      <c r="C1005" s="252"/>
      <c r="D1005" s="253"/>
      <c r="E1005" s="253"/>
      <c r="H1005" s="245"/>
    </row>
    <row r="1006" spans="1:8" x14ac:dyDescent="0.25">
      <c r="A1006" s="251"/>
      <c r="B1006" s="251"/>
      <c r="C1006" s="252"/>
      <c r="D1006" s="253"/>
      <c r="E1006" s="253"/>
      <c r="H1006" s="245"/>
    </row>
    <row r="1007" spans="1:8" x14ac:dyDescent="0.25">
      <c r="A1007" s="251"/>
      <c r="B1007" s="251"/>
      <c r="C1007" s="252"/>
      <c r="D1007" s="253"/>
      <c r="E1007" s="253"/>
      <c r="H1007" s="245"/>
    </row>
    <row r="1008" spans="1:8" x14ac:dyDescent="0.25">
      <c r="A1008" s="251"/>
      <c r="B1008" s="251"/>
      <c r="C1008" s="252"/>
      <c r="D1008" s="253"/>
      <c r="E1008" s="253"/>
      <c r="H1008" s="245"/>
    </row>
    <row r="1009" spans="1:8" x14ac:dyDescent="0.25">
      <c r="A1009" s="251"/>
      <c r="B1009" s="251"/>
      <c r="C1009" s="252"/>
      <c r="D1009" s="253"/>
      <c r="E1009" s="253"/>
      <c r="H1009" s="245"/>
    </row>
    <row r="1010" spans="1:8" x14ac:dyDescent="0.25">
      <c r="A1010" s="251"/>
      <c r="B1010" s="251"/>
      <c r="C1010" s="252"/>
      <c r="D1010" s="253"/>
      <c r="E1010" s="253"/>
      <c r="H1010" s="245"/>
    </row>
    <row r="1011" spans="1:8" x14ac:dyDescent="0.25">
      <c r="A1011" s="251"/>
      <c r="B1011" s="251"/>
      <c r="C1011" s="252"/>
      <c r="D1011" s="253"/>
      <c r="E1011" s="253"/>
      <c r="H1011" s="245"/>
    </row>
    <row r="1012" spans="1:8" x14ac:dyDescent="0.25">
      <c r="A1012" s="251"/>
      <c r="B1012" s="251"/>
      <c r="C1012" s="252"/>
      <c r="D1012" s="253"/>
      <c r="E1012" s="253"/>
      <c r="H1012" s="245"/>
    </row>
    <row r="1013" spans="1:8" x14ac:dyDescent="0.25">
      <c r="A1013" s="251"/>
      <c r="B1013" s="251"/>
      <c r="C1013" s="252"/>
      <c r="D1013" s="253"/>
      <c r="E1013" s="253"/>
      <c r="H1013" s="245"/>
    </row>
    <row r="1014" spans="1:8" x14ac:dyDescent="0.25">
      <c r="A1014" s="251"/>
      <c r="B1014" s="251"/>
      <c r="C1014" s="252"/>
      <c r="D1014" s="253"/>
      <c r="E1014" s="253"/>
      <c r="H1014" s="245"/>
    </row>
    <row r="1015" spans="1:8" x14ac:dyDescent="0.25">
      <c r="A1015" s="251"/>
      <c r="B1015" s="251"/>
      <c r="C1015" s="252"/>
      <c r="D1015" s="253"/>
      <c r="E1015" s="253"/>
      <c r="H1015" s="245"/>
    </row>
    <row r="1016" spans="1:8" x14ac:dyDescent="0.25">
      <c r="A1016" s="251"/>
      <c r="B1016" s="251"/>
      <c r="C1016" s="252"/>
      <c r="D1016" s="253"/>
      <c r="E1016" s="253"/>
      <c r="H1016" s="245"/>
    </row>
    <row r="1017" spans="1:8" x14ac:dyDescent="0.25">
      <c r="A1017" s="251"/>
      <c r="B1017" s="251"/>
      <c r="C1017" s="252"/>
      <c r="D1017" s="253"/>
      <c r="E1017" s="253"/>
      <c r="H1017" s="245"/>
    </row>
    <row r="1018" spans="1:8" x14ac:dyDescent="0.25">
      <c r="A1018" s="251"/>
      <c r="B1018" s="251"/>
      <c r="C1018" s="252"/>
      <c r="D1018" s="253"/>
      <c r="E1018" s="253"/>
      <c r="H1018" s="245"/>
    </row>
    <row r="1019" spans="1:8" x14ac:dyDescent="0.25">
      <c r="A1019" s="251"/>
      <c r="B1019" s="251"/>
      <c r="C1019" s="252"/>
      <c r="D1019" s="253"/>
      <c r="E1019" s="253"/>
      <c r="H1019" s="245"/>
    </row>
    <row r="1020" spans="1:8" x14ac:dyDescent="0.25">
      <c r="A1020" s="251"/>
      <c r="B1020" s="251"/>
      <c r="C1020" s="252"/>
      <c r="D1020" s="253"/>
      <c r="E1020" s="253"/>
      <c r="H1020" s="245"/>
    </row>
    <row r="1021" spans="1:8" x14ac:dyDescent="0.25">
      <c r="A1021" s="251"/>
      <c r="B1021" s="251"/>
      <c r="C1021" s="252"/>
      <c r="D1021" s="253"/>
      <c r="E1021" s="253"/>
      <c r="H1021" s="245"/>
    </row>
    <row r="1022" spans="1:8" x14ac:dyDescent="0.25">
      <c r="A1022" s="251"/>
      <c r="B1022" s="251"/>
      <c r="C1022" s="252"/>
      <c r="D1022" s="253"/>
      <c r="E1022" s="253"/>
      <c r="H1022" s="245"/>
    </row>
    <row r="1023" spans="1:8" x14ac:dyDescent="0.25">
      <c r="A1023" s="251"/>
      <c r="B1023" s="251"/>
      <c r="C1023" s="252"/>
      <c r="D1023" s="253"/>
      <c r="E1023" s="253"/>
      <c r="H1023" s="245"/>
    </row>
    <row r="1024" spans="1:8" x14ac:dyDescent="0.25">
      <c r="A1024" s="251"/>
      <c r="B1024" s="251"/>
      <c r="C1024" s="252"/>
      <c r="D1024" s="253"/>
      <c r="E1024" s="253"/>
      <c r="H1024" s="245"/>
    </row>
    <row r="1025" spans="1:8" x14ac:dyDescent="0.25">
      <c r="A1025" s="251"/>
      <c r="B1025" s="251"/>
      <c r="C1025" s="252"/>
      <c r="D1025" s="253"/>
      <c r="E1025" s="253"/>
      <c r="H1025" s="245"/>
    </row>
    <row r="1026" spans="1:8" x14ac:dyDescent="0.25">
      <c r="A1026" s="251"/>
      <c r="B1026" s="251"/>
      <c r="C1026" s="252"/>
      <c r="D1026" s="253"/>
      <c r="E1026" s="253"/>
      <c r="H1026" s="245"/>
    </row>
    <row r="1027" spans="1:8" x14ac:dyDescent="0.25">
      <c r="A1027" s="251"/>
      <c r="B1027" s="251"/>
      <c r="C1027" s="252"/>
      <c r="D1027" s="253"/>
      <c r="E1027" s="253"/>
      <c r="H1027" s="245"/>
    </row>
    <row r="1028" spans="1:8" x14ac:dyDescent="0.25">
      <c r="A1028" s="251"/>
      <c r="B1028" s="251"/>
      <c r="C1028" s="252"/>
      <c r="D1028" s="253"/>
      <c r="E1028" s="253"/>
      <c r="H1028" s="245"/>
    </row>
    <row r="1029" spans="1:8" x14ac:dyDescent="0.25">
      <c r="A1029" s="251"/>
      <c r="B1029" s="251"/>
      <c r="C1029" s="252"/>
      <c r="D1029" s="253"/>
      <c r="E1029" s="253"/>
      <c r="H1029" s="245"/>
    </row>
    <row r="1030" spans="1:8" x14ac:dyDescent="0.25">
      <c r="A1030" s="251"/>
      <c r="B1030" s="251"/>
      <c r="C1030" s="252"/>
      <c r="D1030" s="253"/>
      <c r="E1030" s="253"/>
      <c r="H1030" s="245"/>
    </row>
    <row r="1031" spans="1:8" x14ac:dyDescent="0.25">
      <c r="A1031" s="251"/>
      <c r="B1031" s="251"/>
      <c r="C1031" s="252"/>
      <c r="D1031" s="253"/>
      <c r="E1031" s="253"/>
      <c r="H1031" s="245"/>
    </row>
    <row r="1032" spans="1:8" x14ac:dyDescent="0.25">
      <c r="A1032" s="251"/>
      <c r="B1032" s="251"/>
      <c r="C1032" s="252"/>
      <c r="D1032" s="253"/>
      <c r="E1032" s="253"/>
      <c r="H1032" s="245"/>
    </row>
    <row r="1033" spans="1:8" x14ac:dyDescent="0.25">
      <c r="A1033" s="251"/>
      <c r="B1033" s="251"/>
      <c r="C1033" s="252"/>
      <c r="D1033" s="253"/>
      <c r="E1033" s="253"/>
      <c r="H1033" s="245"/>
    </row>
    <row r="1034" spans="1:8" x14ac:dyDescent="0.25">
      <c r="A1034" s="251"/>
      <c r="B1034" s="251"/>
      <c r="C1034" s="252"/>
      <c r="D1034" s="253"/>
      <c r="E1034" s="253"/>
      <c r="H1034" s="245"/>
    </row>
    <row r="1035" spans="1:8" x14ac:dyDescent="0.25">
      <c r="A1035" s="251"/>
      <c r="B1035" s="251"/>
      <c r="C1035" s="252"/>
      <c r="D1035" s="253"/>
      <c r="E1035" s="253"/>
      <c r="H1035" s="245"/>
    </row>
    <row r="1036" spans="1:8" x14ac:dyDescent="0.25">
      <c r="A1036" s="251"/>
      <c r="B1036" s="251"/>
      <c r="C1036" s="252"/>
      <c r="D1036" s="253"/>
      <c r="E1036" s="253"/>
      <c r="H1036" s="245"/>
    </row>
    <row r="1037" spans="1:8" x14ac:dyDescent="0.25">
      <c r="A1037" s="251"/>
      <c r="B1037" s="251"/>
      <c r="C1037" s="252"/>
      <c r="D1037" s="253"/>
      <c r="E1037" s="253"/>
      <c r="H1037" s="245"/>
    </row>
    <row r="1038" spans="1:8" x14ac:dyDescent="0.25">
      <c r="A1038" s="251"/>
      <c r="B1038" s="251"/>
      <c r="C1038" s="252"/>
      <c r="D1038" s="253"/>
      <c r="E1038" s="253"/>
      <c r="H1038" s="245"/>
    </row>
    <row r="1039" spans="1:8" x14ac:dyDescent="0.25">
      <c r="A1039" s="251"/>
      <c r="B1039" s="251"/>
      <c r="C1039" s="252"/>
      <c r="D1039" s="253"/>
      <c r="E1039" s="253"/>
      <c r="H1039" s="245"/>
    </row>
    <row r="1040" spans="1:8" x14ac:dyDescent="0.25">
      <c r="A1040" s="251"/>
      <c r="B1040" s="251"/>
      <c r="C1040" s="252"/>
      <c r="D1040" s="253"/>
      <c r="E1040" s="253"/>
      <c r="H1040" s="245"/>
    </row>
    <row r="1041" spans="1:8" x14ac:dyDescent="0.25">
      <c r="A1041" s="251"/>
      <c r="B1041" s="251"/>
      <c r="C1041" s="252"/>
      <c r="D1041" s="253"/>
      <c r="E1041" s="253"/>
      <c r="H1041" s="245"/>
    </row>
    <row r="1042" spans="1:8" x14ac:dyDescent="0.25">
      <c r="A1042" s="251"/>
      <c r="B1042" s="251"/>
      <c r="C1042" s="252"/>
      <c r="D1042" s="253"/>
      <c r="E1042" s="253"/>
      <c r="H1042" s="245"/>
    </row>
    <row r="1043" spans="1:8" x14ac:dyDescent="0.25">
      <c r="A1043" s="251"/>
      <c r="B1043" s="251"/>
      <c r="C1043" s="252"/>
      <c r="D1043" s="253"/>
      <c r="E1043" s="253"/>
      <c r="H1043" s="245"/>
    </row>
    <row r="1044" spans="1:8" x14ac:dyDescent="0.25">
      <c r="A1044" s="251"/>
      <c r="B1044" s="251"/>
      <c r="C1044" s="252"/>
      <c r="D1044" s="253"/>
      <c r="E1044" s="253"/>
      <c r="H1044" s="245"/>
    </row>
    <row r="1045" spans="1:8" x14ac:dyDescent="0.25">
      <c r="A1045" s="251"/>
      <c r="B1045" s="251"/>
      <c r="C1045" s="252"/>
      <c r="D1045" s="253"/>
      <c r="E1045" s="253"/>
      <c r="H1045" s="245"/>
    </row>
    <row r="1046" spans="1:8" x14ac:dyDescent="0.25">
      <c r="A1046" s="251"/>
      <c r="B1046" s="251"/>
      <c r="C1046" s="252"/>
      <c r="D1046" s="253"/>
      <c r="E1046" s="253"/>
      <c r="H1046" s="245"/>
    </row>
    <row r="1047" spans="1:8" x14ac:dyDescent="0.25">
      <c r="A1047" s="251"/>
      <c r="B1047" s="251"/>
      <c r="C1047" s="252"/>
      <c r="D1047" s="253"/>
      <c r="E1047" s="253"/>
      <c r="H1047" s="245"/>
    </row>
    <row r="1048" spans="1:8" x14ac:dyDescent="0.25">
      <c r="A1048" s="251"/>
      <c r="B1048" s="251"/>
      <c r="C1048" s="252"/>
      <c r="D1048" s="253"/>
      <c r="E1048" s="253"/>
      <c r="H1048" s="245"/>
    </row>
    <row r="1049" spans="1:8" x14ac:dyDescent="0.25">
      <c r="A1049" s="251"/>
      <c r="B1049" s="251"/>
      <c r="C1049" s="252"/>
      <c r="D1049" s="253"/>
      <c r="E1049" s="253"/>
      <c r="H1049" s="245"/>
    </row>
    <row r="1050" spans="1:8" x14ac:dyDescent="0.25">
      <c r="A1050" s="251"/>
      <c r="B1050" s="251"/>
      <c r="C1050" s="252"/>
      <c r="D1050" s="253"/>
      <c r="E1050" s="253"/>
      <c r="H1050" s="245"/>
    </row>
    <row r="1051" spans="1:8" x14ac:dyDescent="0.25">
      <c r="A1051" s="251"/>
      <c r="B1051" s="251"/>
      <c r="C1051" s="252"/>
      <c r="D1051" s="253"/>
      <c r="E1051" s="253"/>
      <c r="H1051" s="245"/>
    </row>
    <row r="1052" spans="1:8" x14ac:dyDescent="0.25">
      <c r="A1052" s="251"/>
      <c r="B1052" s="251"/>
      <c r="C1052" s="252"/>
      <c r="D1052" s="253"/>
      <c r="E1052" s="253"/>
      <c r="H1052" s="245"/>
    </row>
    <row r="1053" spans="1:8" x14ac:dyDescent="0.25">
      <c r="A1053" s="251"/>
      <c r="B1053" s="251"/>
      <c r="C1053" s="252"/>
      <c r="D1053" s="253"/>
      <c r="E1053" s="253"/>
      <c r="H1053" s="245"/>
    </row>
    <row r="1054" spans="1:8" x14ac:dyDescent="0.25">
      <c r="A1054" s="251"/>
      <c r="B1054" s="251"/>
      <c r="C1054" s="252"/>
      <c r="D1054" s="253"/>
      <c r="E1054" s="253"/>
      <c r="H1054" s="245"/>
    </row>
    <row r="1055" spans="1:8" x14ac:dyDescent="0.25">
      <c r="A1055" s="251"/>
      <c r="B1055" s="251"/>
      <c r="C1055" s="252"/>
      <c r="D1055" s="253"/>
      <c r="E1055" s="253"/>
      <c r="H1055" s="245"/>
    </row>
    <row r="1056" spans="1:8" x14ac:dyDescent="0.25">
      <c r="A1056" s="251"/>
      <c r="B1056" s="251"/>
      <c r="C1056" s="252"/>
      <c r="D1056" s="253"/>
      <c r="E1056" s="253"/>
      <c r="H1056" s="245"/>
    </row>
    <row r="1057" spans="1:8" x14ac:dyDescent="0.25">
      <c r="A1057" s="251"/>
      <c r="B1057" s="251"/>
      <c r="C1057" s="252"/>
      <c r="D1057" s="253"/>
      <c r="E1057" s="253"/>
      <c r="H1057" s="245"/>
    </row>
    <row r="1058" spans="1:8" x14ac:dyDescent="0.25">
      <c r="A1058" s="251"/>
      <c r="B1058" s="251"/>
      <c r="C1058" s="252"/>
      <c r="D1058" s="253"/>
      <c r="E1058" s="253"/>
      <c r="H1058" s="245"/>
    </row>
    <row r="1059" spans="1:8" x14ac:dyDescent="0.25">
      <c r="A1059" s="251"/>
      <c r="B1059" s="251"/>
      <c r="C1059" s="252"/>
      <c r="D1059" s="253"/>
      <c r="E1059" s="253"/>
      <c r="H1059" s="245"/>
    </row>
    <row r="1060" spans="1:8" x14ac:dyDescent="0.25">
      <c r="A1060" s="251"/>
      <c r="B1060" s="251"/>
      <c r="C1060" s="252"/>
      <c r="D1060" s="253"/>
      <c r="E1060" s="253"/>
      <c r="H1060" s="245"/>
    </row>
    <row r="1061" spans="1:8" x14ac:dyDescent="0.25">
      <c r="A1061" s="251"/>
      <c r="B1061" s="251"/>
      <c r="C1061" s="252"/>
      <c r="D1061" s="253"/>
      <c r="E1061" s="253"/>
      <c r="H1061" s="245"/>
    </row>
    <row r="1062" spans="1:8" x14ac:dyDescent="0.25">
      <c r="A1062" s="251"/>
      <c r="B1062" s="251"/>
      <c r="C1062" s="252"/>
      <c r="D1062" s="253"/>
      <c r="E1062" s="253"/>
      <c r="H1062" s="245"/>
    </row>
    <row r="1063" spans="1:8" x14ac:dyDescent="0.25">
      <c r="A1063" s="251"/>
      <c r="B1063" s="251"/>
      <c r="C1063" s="252"/>
      <c r="D1063" s="253"/>
      <c r="E1063" s="253"/>
      <c r="H1063" s="245"/>
    </row>
    <row r="1064" spans="1:8" x14ac:dyDescent="0.25">
      <c r="A1064" s="251"/>
      <c r="B1064" s="251"/>
      <c r="C1064" s="252"/>
      <c r="D1064" s="253"/>
      <c r="E1064" s="253"/>
      <c r="H1064" s="245"/>
    </row>
    <row r="1065" spans="1:8" x14ac:dyDescent="0.25">
      <c r="A1065" s="251"/>
      <c r="B1065" s="251"/>
      <c r="C1065" s="252"/>
      <c r="D1065" s="253"/>
      <c r="E1065" s="253"/>
      <c r="H1065" s="245"/>
    </row>
    <row r="1066" spans="1:8" x14ac:dyDescent="0.25">
      <c r="A1066" s="251"/>
      <c r="B1066" s="251"/>
      <c r="C1066" s="252"/>
      <c r="D1066" s="253"/>
      <c r="E1066" s="253"/>
      <c r="H1066" s="245"/>
    </row>
    <row r="1067" spans="1:8" x14ac:dyDescent="0.25">
      <c r="A1067" s="251"/>
      <c r="B1067" s="251"/>
      <c r="C1067" s="252"/>
      <c r="D1067" s="253"/>
      <c r="E1067" s="253"/>
      <c r="H1067" s="245"/>
    </row>
    <row r="1068" spans="1:8" x14ac:dyDescent="0.25">
      <c r="A1068" s="251"/>
      <c r="B1068" s="251"/>
      <c r="C1068" s="252"/>
      <c r="D1068" s="253"/>
      <c r="E1068" s="253"/>
      <c r="H1068" s="245"/>
    </row>
    <row r="1069" spans="1:8" x14ac:dyDescent="0.25">
      <c r="A1069" s="251"/>
      <c r="B1069" s="251"/>
      <c r="C1069" s="252"/>
      <c r="D1069" s="253"/>
      <c r="E1069" s="253"/>
      <c r="H1069" s="245"/>
    </row>
    <row r="1070" spans="1:8" x14ac:dyDescent="0.25">
      <c r="A1070" s="251"/>
      <c r="B1070" s="251"/>
      <c r="C1070" s="252"/>
      <c r="D1070" s="253"/>
      <c r="E1070" s="253"/>
      <c r="H1070" s="245"/>
    </row>
    <row r="1071" spans="1:8" x14ac:dyDescent="0.25">
      <c r="A1071" s="251"/>
      <c r="B1071" s="251"/>
      <c r="C1071" s="252"/>
      <c r="D1071" s="253"/>
      <c r="E1071" s="253"/>
      <c r="H1071" s="245"/>
    </row>
    <row r="1072" spans="1:8" x14ac:dyDescent="0.25">
      <c r="A1072" s="251"/>
      <c r="B1072" s="251"/>
      <c r="C1072" s="252"/>
      <c r="D1072" s="253"/>
      <c r="E1072" s="253"/>
      <c r="H1072" s="245"/>
    </row>
    <row r="1073" spans="1:8" x14ac:dyDescent="0.25">
      <c r="A1073" s="251"/>
      <c r="B1073" s="251"/>
      <c r="C1073" s="252"/>
      <c r="D1073" s="253"/>
      <c r="E1073" s="253"/>
      <c r="H1073" s="245"/>
    </row>
    <row r="1074" spans="1:8" x14ac:dyDescent="0.25">
      <c r="A1074" s="251"/>
      <c r="B1074" s="251"/>
      <c r="C1074" s="252"/>
      <c r="D1074" s="253"/>
      <c r="E1074" s="253"/>
      <c r="H1074" s="245"/>
    </row>
    <row r="1075" spans="1:8" x14ac:dyDescent="0.25">
      <c r="A1075" s="251"/>
      <c r="B1075" s="251"/>
      <c r="C1075" s="252"/>
      <c r="D1075" s="253"/>
      <c r="E1075" s="253"/>
      <c r="H1075" s="245"/>
    </row>
    <row r="1076" spans="1:8" x14ac:dyDescent="0.25">
      <c r="A1076" s="251"/>
      <c r="B1076" s="251"/>
      <c r="C1076" s="252"/>
      <c r="D1076" s="253"/>
      <c r="E1076" s="253"/>
      <c r="H1076" s="245"/>
    </row>
    <row r="1077" spans="1:8" x14ac:dyDescent="0.25">
      <c r="A1077" s="251"/>
      <c r="B1077" s="251"/>
      <c r="C1077" s="252"/>
      <c r="D1077" s="253"/>
      <c r="E1077" s="253"/>
      <c r="H1077" s="245"/>
    </row>
    <row r="1078" spans="1:8" x14ac:dyDescent="0.25">
      <c r="A1078" s="251"/>
      <c r="B1078" s="251"/>
      <c r="C1078" s="252"/>
      <c r="D1078" s="253"/>
      <c r="E1078" s="253"/>
      <c r="H1078" s="245"/>
    </row>
    <row r="1079" spans="1:8" x14ac:dyDescent="0.25">
      <c r="A1079" s="251"/>
      <c r="B1079" s="251"/>
      <c r="C1079" s="252"/>
      <c r="D1079" s="253"/>
      <c r="E1079" s="253"/>
      <c r="H1079" s="245"/>
    </row>
    <row r="1080" spans="1:8" x14ac:dyDescent="0.25">
      <c r="A1080" s="251"/>
      <c r="B1080" s="251"/>
      <c r="C1080" s="252"/>
      <c r="D1080" s="253"/>
      <c r="E1080" s="253"/>
      <c r="H1080" s="245"/>
    </row>
    <row r="1081" spans="1:8" x14ac:dyDescent="0.25">
      <c r="A1081" s="251"/>
      <c r="B1081" s="251"/>
      <c r="C1081" s="252"/>
      <c r="D1081" s="253"/>
      <c r="E1081" s="253"/>
      <c r="H1081" s="245"/>
    </row>
    <row r="1082" spans="1:8" x14ac:dyDescent="0.25">
      <c r="A1082" s="251"/>
      <c r="B1082" s="251"/>
      <c r="C1082" s="252"/>
      <c r="D1082" s="253"/>
      <c r="E1082" s="253"/>
      <c r="H1082" s="245"/>
    </row>
    <row r="1083" spans="1:8" x14ac:dyDescent="0.25">
      <c r="A1083" s="251"/>
      <c r="B1083" s="251"/>
      <c r="C1083" s="252"/>
      <c r="D1083" s="253"/>
      <c r="E1083" s="253"/>
      <c r="H1083" s="245"/>
    </row>
    <row r="1084" spans="1:8" x14ac:dyDescent="0.25">
      <c r="A1084" s="251"/>
      <c r="B1084" s="251"/>
      <c r="C1084" s="252"/>
      <c r="D1084" s="253"/>
      <c r="E1084" s="253"/>
      <c r="H1084" s="245"/>
    </row>
    <row r="1085" spans="1:8" x14ac:dyDescent="0.25">
      <c r="A1085" s="251"/>
      <c r="B1085" s="251"/>
      <c r="C1085" s="252"/>
      <c r="D1085" s="253"/>
      <c r="E1085" s="253"/>
      <c r="H1085" s="245"/>
    </row>
    <row r="1086" spans="1:8" x14ac:dyDescent="0.25">
      <c r="A1086" s="251"/>
      <c r="B1086" s="251"/>
      <c r="C1086" s="252"/>
      <c r="D1086" s="253"/>
      <c r="E1086" s="253"/>
      <c r="H1086" s="245"/>
    </row>
    <row r="1087" spans="1:8" x14ac:dyDescent="0.25">
      <c r="A1087" s="251"/>
      <c r="B1087" s="251"/>
      <c r="C1087" s="252"/>
      <c r="D1087" s="253"/>
      <c r="E1087" s="253"/>
      <c r="H1087" s="245"/>
    </row>
    <row r="1088" spans="1:8" x14ac:dyDescent="0.25">
      <c r="A1088" s="251"/>
      <c r="B1088" s="251"/>
      <c r="C1088" s="252"/>
      <c r="D1088" s="253"/>
      <c r="E1088" s="253"/>
      <c r="H1088" s="245"/>
    </row>
    <row r="1089" spans="1:8" x14ac:dyDescent="0.25">
      <c r="A1089" s="251"/>
      <c r="B1089" s="251"/>
      <c r="C1089" s="252"/>
      <c r="D1089" s="253"/>
      <c r="E1089" s="253"/>
      <c r="H1089" s="245"/>
    </row>
    <row r="1090" spans="1:8" x14ac:dyDescent="0.25">
      <c r="A1090" s="251"/>
      <c r="B1090" s="251"/>
      <c r="C1090" s="252"/>
      <c r="D1090" s="253"/>
      <c r="E1090" s="253"/>
      <c r="H1090" s="245"/>
    </row>
    <row r="1091" spans="1:8" x14ac:dyDescent="0.25">
      <c r="A1091" s="251"/>
      <c r="B1091" s="251"/>
      <c r="C1091" s="252"/>
      <c r="D1091" s="253"/>
      <c r="E1091" s="253"/>
      <c r="H1091" s="245"/>
    </row>
    <row r="1092" spans="1:8" x14ac:dyDescent="0.25">
      <c r="A1092" s="251"/>
      <c r="B1092" s="251"/>
      <c r="C1092" s="252"/>
      <c r="D1092" s="253"/>
      <c r="E1092" s="253"/>
      <c r="H1092" s="245"/>
    </row>
    <row r="1093" spans="1:8" x14ac:dyDescent="0.25">
      <c r="A1093" s="251"/>
      <c r="B1093" s="251"/>
      <c r="C1093" s="252"/>
      <c r="D1093" s="253"/>
      <c r="E1093" s="253"/>
      <c r="H1093" s="245"/>
    </row>
    <row r="1094" spans="1:8" x14ac:dyDescent="0.25">
      <c r="A1094" s="251"/>
      <c r="B1094" s="251"/>
      <c r="C1094" s="252"/>
      <c r="D1094" s="253"/>
      <c r="E1094" s="253"/>
      <c r="H1094" s="245"/>
    </row>
    <row r="1095" spans="1:8" x14ac:dyDescent="0.25">
      <c r="A1095" s="251"/>
      <c r="B1095" s="251"/>
      <c r="C1095" s="252"/>
      <c r="D1095" s="253"/>
      <c r="E1095" s="253"/>
      <c r="H1095" s="245"/>
    </row>
    <row r="1096" spans="1:8" x14ac:dyDescent="0.25">
      <c r="A1096" s="251"/>
      <c r="B1096" s="251"/>
      <c r="C1096" s="252"/>
      <c r="D1096" s="253"/>
      <c r="E1096" s="253"/>
      <c r="H1096" s="245"/>
    </row>
    <row r="1097" spans="1:8" x14ac:dyDescent="0.25">
      <c r="A1097" s="251"/>
      <c r="B1097" s="251"/>
      <c r="C1097" s="252"/>
      <c r="D1097" s="253"/>
      <c r="E1097" s="253"/>
      <c r="H1097" s="245"/>
    </row>
    <row r="1098" spans="1:8" x14ac:dyDescent="0.25">
      <c r="A1098" s="251"/>
      <c r="B1098" s="251"/>
      <c r="C1098" s="252"/>
      <c r="D1098" s="253"/>
      <c r="E1098" s="253"/>
      <c r="H1098" s="245"/>
    </row>
    <row r="1099" spans="1:8" x14ac:dyDescent="0.25">
      <c r="A1099" s="251"/>
      <c r="B1099" s="251"/>
      <c r="C1099" s="252"/>
      <c r="D1099" s="253"/>
      <c r="E1099" s="253"/>
      <c r="H1099" s="245"/>
    </row>
    <row r="1100" spans="1:8" x14ac:dyDescent="0.25">
      <c r="A1100" s="251"/>
      <c r="B1100" s="251"/>
      <c r="C1100" s="252"/>
      <c r="D1100" s="253"/>
      <c r="E1100" s="253"/>
      <c r="H1100" s="245"/>
    </row>
    <row r="1101" spans="1:8" x14ac:dyDescent="0.25">
      <c r="A1101" s="251"/>
      <c r="B1101" s="251"/>
      <c r="C1101" s="252"/>
      <c r="D1101" s="253"/>
      <c r="E1101" s="253"/>
      <c r="H1101" s="245"/>
    </row>
    <row r="1102" spans="1:8" x14ac:dyDescent="0.25">
      <c r="A1102" s="251"/>
      <c r="B1102" s="251"/>
      <c r="C1102" s="252"/>
      <c r="D1102" s="253"/>
      <c r="E1102" s="253"/>
      <c r="H1102" s="245"/>
    </row>
    <row r="1103" spans="1:8" x14ac:dyDescent="0.25">
      <c r="A1103" s="251"/>
      <c r="B1103" s="251"/>
      <c r="C1103" s="252"/>
      <c r="D1103" s="253"/>
      <c r="E1103" s="253"/>
      <c r="H1103" s="245"/>
    </row>
    <row r="1104" spans="1:8" x14ac:dyDescent="0.25">
      <c r="A1104" s="251"/>
      <c r="B1104" s="251"/>
      <c r="C1104" s="252"/>
      <c r="D1104" s="253"/>
      <c r="E1104" s="253"/>
      <c r="H1104" s="245"/>
    </row>
    <row r="1105" spans="1:8" x14ac:dyDescent="0.25">
      <c r="A1105" s="251"/>
      <c r="B1105" s="251"/>
      <c r="C1105" s="252"/>
      <c r="D1105" s="253"/>
      <c r="E1105" s="253"/>
      <c r="H1105" s="245"/>
    </row>
    <row r="1106" spans="1:8" x14ac:dyDescent="0.25">
      <c r="A1106" s="251"/>
      <c r="B1106" s="251"/>
      <c r="C1106" s="252"/>
      <c r="D1106" s="253"/>
      <c r="E1106" s="253"/>
      <c r="H1106" s="245"/>
    </row>
    <row r="1107" spans="1:8" x14ac:dyDescent="0.25">
      <c r="A1107" s="251"/>
      <c r="B1107" s="251"/>
      <c r="C1107" s="252"/>
      <c r="D1107" s="253"/>
      <c r="E1107" s="253"/>
      <c r="H1107" s="245"/>
    </row>
    <row r="1108" spans="1:8" x14ac:dyDescent="0.25">
      <c r="A1108" s="251"/>
      <c r="B1108" s="251"/>
      <c r="C1108" s="252"/>
      <c r="D1108" s="253"/>
      <c r="E1108" s="253"/>
      <c r="H1108" s="245"/>
    </row>
    <row r="1109" spans="1:8" x14ac:dyDescent="0.25">
      <c r="A1109" s="251"/>
      <c r="B1109" s="251"/>
      <c r="C1109" s="252"/>
      <c r="D1109" s="253"/>
      <c r="E1109" s="253"/>
      <c r="H1109" s="245"/>
    </row>
    <row r="1110" spans="1:8" x14ac:dyDescent="0.25">
      <c r="A1110" s="251"/>
      <c r="B1110" s="251"/>
      <c r="C1110" s="252"/>
      <c r="D1110" s="253"/>
      <c r="E1110" s="253"/>
      <c r="H1110" s="245"/>
    </row>
    <row r="1111" spans="1:8" x14ac:dyDescent="0.25">
      <c r="A1111" s="251"/>
      <c r="B1111" s="251"/>
      <c r="C1111" s="252"/>
      <c r="D1111" s="253"/>
      <c r="E1111" s="253"/>
      <c r="H1111" s="245"/>
    </row>
    <row r="1112" spans="1:8" x14ac:dyDescent="0.25">
      <c r="A1112" s="251"/>
      <c r="B1112" s="251"/>
      <c r="C1112" s="252"/>
      <c r="D1112" s="253"/>
      <c r="E1112" s="253"/>
      <c r="H1112" s="245"/>
    </row>
    <row r="1113" spans="1:8" x14ac:dyDescent="0.25">
      <c r="A1113" s="251"/>
      <c r="B1113" s="251"/>
      <c r="C1113" s="252"/>
      <c r="D1113" s="253"/>
      <c r="E1113" s="253"/>
      <c r="H1113" s="245"/>
    </row>
    <row r="1114" spans="1:8" x14ac:dyDescent="0.25">
      <c r="A1114" s="251"/>
      <c r="B1114" s="251"/>
      <c r="C1114" s="252"/>
      <c r="D1114" s="253"/>
      <c r="E1114" s="253"/>
      <c r="H1114" s="245"/>
    </row>
    <row r="1115" spans="1:8" x14ac:dyDescent="0.25">
      <c r="A1115" s="251"/>
      <c r="B1115" s="251"/>
      <c r="C1115" s="252"/>
      <c r="D1115" s="253"/>
      <c r="E1115" s="253"/>
      <c r="H1115" s="245"/>
    </row>
    <row r="1116" spans="1:8" x14ac:dyDescent="0.25">
      <c r="A1116" s="251"/>
      <c r="B1116" s="251"/>
      <c r="C1116" s="252"/>
      <c r="D1116" s="253"/>
      <c r="E1116" s="253"/>
      <c r="H1116" s="245"/>
    </row>
    <row r="1117" spans="1:8" x14ac:dyDescent="0.25">
      <c r="A1117" s="251"/>
      <c r="B1117" s="251"/>
      <c r="C1117" s="252"/>
      <c r="D1117" s="253"/>
      <c r="E1117" s="253"/>
      <c r="H1117" s="245"/>
    </row>
    <row r="1118" spans="1:8" x14ac:dyDescent="0.25">
      <c r="A1118" s="251"/>
      <c r="B1118" s="251"/>
      <c r="C1118" s="252"/>
      <c r="D1118" s="253"/>
      <c r="E1118" s="253"/>
      <c r="H1118" s="245"/>
    </row>
    <row r="1119" spans="1:8" x14ac:dyDescent="0.25">
      <c r="A1119" s="251"/>
      <c r="B1119" s="251"/>
      <c r="C1119" s="252"/>
      <c r="D1119" s="253"/>
      <c r="E1119" s="253"/>
      <c r="H1119" s="245"/>
    </row>
    <row r="1120" spans="1:8" x14ac:dyDescent="0.25">
      <c r="A1120" s="251"/>
      <c r="B1120" s="251"/>
      <c r="C1120" s="252"/>
      <c r="D1120" s="253"/>
      <c r="E1120" s="253"/>
      <c r="H1120" s="245"/>
    </row>
    <row r="1121" spans="1:8" x14ac:dyDescent="0.25">
      <c r="A1121" s="251"/>
      <c r="B1121" s="251"/>
      <c r="C1121" s="252"/>
      <c r="D1121" s="253"/>
      <c r="E1121" s="253"/>
      <c r="H1121" s="245"/>
    </row>
    <row r="1122" spans="1:8" x14ac:dyDescent="0.25">
      <c r="A1122" s="251"/>
      <c r="B1122" s="251"/>
      <c r="C1122" s="252"/>
      <c r="D1122" s="253"/>
      <c r="E1122" s="253"/>
      <c r="H1122" s="245"/>
    </row>
    <row r="1123" spans="1:8" x14ac:dyDescent="0.25">
      <c r="A1123" s="251"/>
      <c r="B1123" s="251"/>
      <c r="C1123" s="252"/>
      <c r="D1123" s="253"/>
      <c r="E1123" s="253"/>
      <c r="H1123" s="245"/>
    </row>
    <row r="1124" spans="1:8" x14ac:dyDescent="0.25">
      <c r="A1124" s="251"/>
      <c r="B1124" s="251"/>
      <c r="C1124" s="252"/>
      <c r="D1124" s="253"/>
      <c r="E1124" s="253"/>
      <c r="H1124" s="245"/>
    </row>
    <row r="1125" spans="1:8" x14ac:dyDescent="0.25">
      <c r="A1125" s="251"/>
      <c r="B1125" s="251"/>
      <c r="C1125" s="252"/>
      <c r="D1125" s="253"/>
      <c r="E1125" s="253"/>
      <c r="H1125" s="245"/>
    </row>
    <row r="1126" spans="1:8" x14ac:dyDescent="0.25">
      <c r="A1126" s="251"/>
      <c r="B1126" s="251"/>
      <c r="C1126" s="252"/>
      <c r="D1126" s="253"/>
      <c r="E1126" s="253"/>
      <c r="H1126" s="245"/>
    </row>
    <row r="1127" spans="1:8" x14ac:dyDescent="0.25">
      <c r="A1127" s="251"/>
      <c r="B1127" s="251"/>
      <c r="C1127" s="252"/>
      <c r="D1127" s="253"/>
      <c r="E1127" s="253"/>
      <c r="H1127" s="245"/>
    </row>
    <row r="1128" spans="1:8" x14ac:dyDescent="0.25">
      <c r="A1128" s="251"/>
      <c r="B1128" s="251"/>
      <c r="C1128" s="252"/>
      <c r="D1128" s="253"/>
      <c r="E1128" s="253"/>
      <c r="H1128" s="245"/>
    </row>
    <row r="1129" spans="1:8" x14ac:dyDescent="0.25">
      <c r="A1129" s="251"/>
      <c r="B1129" s="251"/>
      <c r="C1129" s="252"/>
      <c r="D1129" s="253"/>
      <c r="E1129" s="253"/>
      <c r="H1129" s="245"/>
    </row>
    <row r="1130" spans="1:8" x14ac:dyDescent="0.25">
      <c r="A1130" s="251"/>
      <c r="B1130" s="251"/>
      <c r="C1130" s="252"/>
      <c r="D1130" s="253"/>
      <c r="E1130" s="253"/>
      <c r="H1130" s="245"/>
    </row>
    <row r="1131" spans="1:8" x14ac:dyDescent="0.25">
      <c r="A1131" s="251"/>
      <c r="B1131" s="251"/>
      <c r="C1131" s="252"/>
      <c r="D1131" s="253"/>
      <c r="E1131" s="253"/>
      <c r="H1131" s="245"/>
    </row>
    <row r="1132" spans="1:8" x14ac:dyDescent="0.25">
      <c r="A1132" s="251"/>
      <c r="B1132" s="251"/>
      <c r="C1132" s="252"/>
      <c r="D1132" s="253"/>
      <c r="E1132" s="253"/>
      <c r="H1132" s="245"/>
    </row>
    <row r="1133" spans="1:8" x14ac:dyDescent="0.25">
      <c r="A1133" s="251"/>
      <c r="B1133" s="251"/>
      <c r="C1133" s="252"/>
      <c r="D1133" s="253"/>
      <c r="E1133" s="253"/>
      <c r="H1133" s="245"/>
    </row>
    <row r="1134" spans="1:8" x14ac:dyDescent="0.25">
      <c r="A1134" s="251"/>
      <c r="B1134" s="251"/>
      <c r="C1134" s="252"/>
      <c r="D1134" s="253"/>
      <c r="E1134" s="253"/>
      <c r="H1134" s="245"/>
    </row>
    <row r="1135" spans="1:8" x14ac:dyDescent="0.25">
      <c r="A1135" s="251"/>
      <c r="B1135" s="251"/>
      <c r="C1135" s="252"/>
      <c r="D1135" s="253"/>
      <c r="E1135" s="253"/>
      <c r="H1135" s="245"/>
    </row>
    <row r="1136" spans="1:8" x14ac:dyDescent="0.25">
      <c r="A1136" s="251"/>
      <c r="B1136" s="251"/>
      <c r="C1136" s="252"/>
      <c r="D1136" s="253"/>
      <c r="E1136" s="253"/>
      <c r="H1136" s="245"/>
    </row>
    <row r="1137" spans="1:8" x14ac:dyDescent="0.25">
      <c r="A1137" s="251"/>
      <c r="B1137" s="251"/>
      <c r="C1137" s="252"/>
      <c r="D1137" s="253"/>
      <c r="E1137" s="253"/>
      <c r="H1137" s="245"/>
    </row>
    <row r="1138" spans="1:8" x14ac:dyDescent="0.25">
      <c r="A1138" s="251"/>
      <c r="B1138" s="251"/>
      <c r="C1138" s="252"/>
      <c r="D1138" s="253"/>
      <c r="E1138" s="253"/>
      <c r="H1138" s="245"/>
    </row>
    <row r="1139" spans="1:8" x14ac:dyDescent="0.25">
      <c r="A1139" s="251"/>
      <c r="B1139" s="251"/>
      <c r="C1139" s="252"/>
      <c r="D1139" s="253"/>
      <c r="E1139" s="253"/>
      <c r="H1139" s="245"/>
    </row>
    <row r="1140" spans="1:8" x14ac:dyDescent="0.25">
      <c r="A1140" s="251"/>
      <c r="B1140" s="251"/>
      <c r="C1140" s="252"/>
      <c r="D1140" s="253"/>
      <c r="E1140" s="253"/>
      <c r="H1140" s="245"/>
    </row>
    <row r="1141" spans="1:8" x14ac:dyDescent="0.25">
      <c r="A1141" s="251"/>
      <c r="B1141" s="251"/>
      <c r="C1141" s="252"/>
      <c r="D1141" s="253"/>
      <c r="E1141" s="253"/>
      <c r="H1141" s="245"/>
    </row>
    <row r="1142" spans="1:8" x14ac:dyDescent="0.25">
      <c r="A1142" s="251"/>
      <c r="B1142" s="251"/>
      <c r="C1142" s="252"/>
      <c r="D1142" s="253"/>
      <c r="E1142" s="253"/>
      <c r="H1142" s="245"/>
    </row>
    <row r="1143" spans="1:8" x14ac:dyDescent="0.25">
      <c r="A1143" s="251"/>
      <c r="B1143" s="251"/>
      <c r="C1143" s="252"/>
      <c r="D1143" s="253"/>
      <c r="E1143" s="253"/>
      <c r="H1143" s="245"/>
    </row>
    <row r="1144" spans="1:8" x14ac:dyDescent="0.25">
      <c r="A1144" s="251"/>
      <c r="B1144" s="251"/>
      <c r="C1144" s="252"/>
      <c r="D1144" s="253"/>
      <c r="E1144" s="253"/>
      <c r="H1144" s="245"/>
    </row>
    <row r="1145" spans="1:8" x14ac:dyDescent="0.25">
      <c r="A1145" s="251"/>
      <c r="B1145" s="251"/>
      <c r="C1145" s="252"/>
      <c r="D1145" s="253"/>
      <c r="E1145" s="253"/>
      <c r="H1145" s="245"/>
    </row>
    <row r="1146" spans="1:8" x14ac:dyDescent="0.25">
      <c r="A1146" s="251"/>
      <c r="B1146" s="251"/>
      <c r="C1146" s="252"/>
      <c r="D1146" s="253"/>
      <c r="E1146" s="253"/>
      <c r="H1146" s="245"/>
    </row>
    <row r="1147" spans="1:8" x14ac:dyDescent="0.25">
      <c r="A1147" s="251"/>
      <c r="B1147" s="251"/>
      <c r="C1147" s="252"/>
      <c r="D1147" s="253"/>
      <c r="E1147" s="253"/>
      <c r="H1147" s="245"/>
    </row>
    <row r="1148" spans="1:8" x14ac:dyDescent="0.25">
      <c r="A1148" s="251"/>
      <c r="B1148" s="251"/>
      <c r="C1148" s="252"/>
      <c r="D1148" s="253"/>
      <c r="E1148" s="253"/>
      <c r="H1148" s="245"/>
    </row>
    <row r="1149" spans="1:8" x14ac:dyDescent="0.25">
      <c r="A1149" s="251"/>
      <c r="B1149" s="251"/>
      <c r="C1149" s="252"/>
      <c r="D1149" s="253"/>
      <c r="E1149" s="253"/>
      <c r="H1149" s="245"/>
    </row>
    <row r="1150" spans="1:8" x14ac:dyDescent="0.25">
      <c r="A1150" s="251"/>
      <c r="B1150" s="251"/>
      <c r="C1150" s="252"/>
      <c r="D1150" s="253"/>
      <c r="E1150" s="253"/>
      <c r="H1150" s="245"/>
    </row>
    <row r="1151" spans="1:8" x14ac:dyDescent="0.25">
      <c r="A1151" s="251"/>
      <c r="B1151" s="251"/>
      <c r="C1151" s="252"/>
      <c r="D1151" s="253"/>
      <c r="E1151" s="253"/>
      <c r="H1151" s="245"/>
    </row>
    <row r="1152" spans="1:8" x14ac:dyDescent="0.25">
      <c r="A1152" s="251"/>
      <c r="B1152" s="251"/>
      <c r="C1152" s="252"/>
      <c r="D1152" s="253"/>
      <c r="E1152" s="253"/>
      <c r="H1152" s="245"/>
    </row>
    <row r="1153" spans="1:8" x14ac:dyDescent="0.25">
      <c r="A1153" s="251"/>
      <c r="B1153" s="251"/>
      <c r="C1153" s="252"/>
      <c r="D1153" s="253"/>
      <c r="E1153" s="253"/>
      <c r="H1153" s="245"/>
    </row>
    <row r="1154" spans="1:8" x14ac:dyDescent="0.25">
      <c r="A1154" s="251"/>
      <c r="B1154" s="251"/>
      <c r="C1154" s="252"/>
      <c r="D1154" s="253"/>
      <c r="E1154" s="253"/>
      <c r="H1154" s="245"/>
    </row>
    <row r="1155" spans="1:8" x14ac:dyDescent="0.25">
      <c r="A1155" s="251"/>
      <c r="B1155" s="251"/>
      <c r="C1155" s="252"/>
      <c r="D1155" s="253"/>
      <c r="E1155" s="253"/>
      <c r="H1155" s="245"/>
    </row>
    <row r="1156" spans="1:8" x14ac:dyDescent="0.25">
      <c r="A1156" s="251"/>
      <c r="B1156" s="251"/>
      <c r="C1156" s="252"/>
      <c r="D1156" s="253"/>
      <c r="E1156" s="253"/>
      <c r="H1156" s="245"/>
    </row>
    <row r="1157" spans="1:8" x14ac:dyDescent="0.25">
      <c r="A1157" s="251"/>
      <c r="B1157" s="251"/>
      <c r="C1157" s="252"/>
      <c r="D1157" s="253"/>
      <c r="E1157" s="253"/>
      <c r="H1157" s="245"/>
    </row>
    <row r="1158" spans="1:8" x14ac:dyDescent="0.25">
      <c r="A1158" s="251"/>
      <c r="B1158" s="251"/>
      <c r="C1158" s="252"/>
      <c r="D1158" s="253"/>
      <c r="E1158" s="253"/>
      <c r="H1158" s="245"/>
    </row>
    <row r="1159" spans="1:8" x14ac:dyDescent="0.25">
      <c r="A1159" s="251"/>
      <c r="B1159" s="251"/>
      <c r="C1159" s="252"/>
      <c r="D1159" s="253"/>
      <c r="E1159" s="253"/>
      <c r="H1159" s="245"/>
    </row>
    <row r="1160" spans="1:8" x14ac:dyDescent="0.25">
      <c r="A1160" s="251"/>
      <c r="B1160" s="251"/>
      <c r="C1160" s="252"/>
      <c r="D1160" s="253"/>
      <c r="E1160" s="253"/>
      <c r="H1160" s="245"/>
    </row>
    <row r="1161" spans="1:8" x14ac:dyDescent="0.25">
      <c r="A1161" s="251"/>
      <c r="B1161" s="251"/>
      <c r="C1161" s="252"/>
      <c r="D1161" s="253"/>
      <c r="E1161" s="253"/>
      <c r="H1161" s="245"/>
    </row>
    <row r="1162" spans="1:8" x14ac:dyDescent="0.25">
      <c r="A1162" s="251"/>
      <c r="B1162" s="251"/>
      <c r="C1162" s="252"/>
      <c r="D1162" s="253"/>
      <c r="E1162" s="253"/>
      <c r="H1162" s="245"/>
    </row>
    <row r="1163" spans="1:8" x14ac:dyDescent="0.25">
      <c r="A1163" s="251"/>
      <c r="B1163" s="251"/>
      <c r="C1163" s="252"/>
      <c r="D1163" s="253"/>
      <c r="E1163" s="253"/>
      <c r="H1163" s="245"/>
    </row>
    <row r="1164" spans="1:8" x14ac:dyDescent="0.25">
      <c r="A1164" s="251"/>
      <c r="B1164" s="251"/>
      <c r="C1164" s="252"/>
      <c r="D1164" s="253"/>
      <c r="E1164" s="253"/>
      <c r="H1164" s="245"/>
    </row>
    <row r="1165" spans="1:8" x14ac:dyDescent="0.25">
      <c r="A1165" s="251"/>
      <c r="B1165" s="251"/>
      <c r="C1165" s="252"/>
      <c r="D1165" s="253"/>
      <c r="E1165" s="253"/>
      <c r="H1165" s="245"/>
    </row>
    <row r="1166" spans="1:8" x14ac:dyDescent="0.25">
      <c r="A1166" s="251"/>
      <c r="B1166" s="251"/>
      <c r="C1166" s="252"/>
      <c r="D1166" s="253"/>
      <c r="E1166" s="253"/>
      <c r="H1166" s="245"/>
    </row>
    <row r="1167" spans="1:8" x14ac:dyDescent="0.25">
      <c r="A1167" s="251"/>
      <c r="B1167" s="251"/>
      <c r="C1167" s="252"/>
      <c r="D1167" s="253"/>
      <c r="E1167" s="253"/>
      <c r="H1167" s="245"/>
    </row>
    <row r="1168" spans="1:8" x14ac:dyDescent="0.25">
      <c r="A1168" s="251"/>
      <c r="B1168" s="251"/>
      <c r="C1168" s="252"/>
      <c r="D1168" s="253"/>
      <c r="E1168" s="253"/>
      <c r="H1168" s="245"/>
    </row>
    <row r="1169" spans="1:8" x14ac:dyDescent="0.25">
      <c r="A1169" s="251"/>
      <c r="B1169" s="251"/>
      <c r="C1169" s="252"/>
      <c r="D1169" s="253"/>
      <c r="E1169" s="253"/>
      <c r="H1169" s="245"/>
    </row>
    <row r="1170" spans="1:8" x14ac:dyDescent="0.25">
      <c r="A1170" s="251"/>
      <c r="B1170" s="251"/>
      <c r="C1170" s="252"/>
      <c r="D1170" s="253"/>
      <c r="E1170" s="253"/>
      <c r="H1170" s="245"/>
    </row>
    <row r="1171" spans="1:8" x14ac:dyDescent="0.25">
      <c r="A1171" s="251"/>
      <c r="B1171" s="251"/>
      <c r="C1171" s="252"/>
      <c r="D1171" s="253"/>
      <c r="E1171" s="253"/>
      <c r="H1171" s="245"/>
    </row>
    <row r="1172" spans="1:8" x14ac:dyDescent="0.25">
      <c r="A1172" s="251"/>
      <c r="B1172" s="251"/>
      <c r="C1172" s="252"/>
      <c r="D1172" s="253"/>
      <c r="E1172" s="253"/>
      <c r="H1172" s="245"/>
    </row>
    <row r="1173" spans="1:8" x14ac:dyDescent="0.25">
      <c r="A1173" s="251"/>
      <c r="B1173" s="251"/>
      <c r="C1173" s="252"/>
      <c r="D1173" s="253"/>
      <c r="E1173" s="253"/>
      <c r="H1173" s="245"/>
    </row>
    <row r="1174" spans="1:8" x14ac:dyDescent="0.25">
      <c r="A1174" s="251"/>
      <c r="B1174" s="251"/>
      <c r="C1174" s="252"/>
      <c r="D1174" s="253"/>
      <c r="E1174" s="253"/>
      <c r="H1174" s="245"/>
    </row>
    <row r="1175" spans="1:8" x14ac:dyDescent="0.25">
      <c r="A1175" s="251"/>
      <c r="B1175" s="251"/>
      <c r="C1175" s="252"/>
      <c r="D1175" s="253"/>
      <c r="E1175" s="253"/>
      <c r="H1175" s="245"/>
    </row>
    <row r="1176" spans="1:8" x14ac:dyDescent="0.25">
      <c r="A1176" s="251"/>
      <c r="B1176" s="251"/>
      <c r="C1176" s="252"/>
      <c r="D1176" s="253"/>
      <c r="E1176" s="253"/>
      <c r="H1176" s="245"/>
    </row>
    <row r="1177" spans="1:8" x14ac:dyDescent="0.25">
      <c r="A1177" s="251"/>
      <c r="B1177" s="251"/>
      <c r="C1177" s="252"/>
      <c r="D1177" s="253"/>
      <c r="E1177" s="253"/>
      <c r="H1177" s="245"/>
    </row>
    <row r="1178" spans="1:8" x14ac:dyDescent="0.25">
      <c r="A1178" s="251"/>
      <c r="B1178" s="251"/>
      <c r="C1178" s="252"/>
      <c r="D1178" s="253"/>
      <c r="E1178" s="253"/>
      <c r="H1178" s="245"/>
    </row>
    <row r="1179" spans="1:8" x14ac:dyDescent="0.25">
      <c r="A1179" s="251"/>
      <c r="B1179" s="251"/>
      <c r="C1179" s="252"/>
      <c r="D1179" s="253"/>
      <c r="E1179" s="253"/>
      <c r="H1179" s="245"/>
    </row>
    <row r="1180" spans="1:8" x14ac:dyDescent="0.25">
      <c r="A1180" s="251"/>
      <c r="B1180" s="251"/>
      <c r="C1180" s="252"/>
      <c r="D1180" s="253"/>
      <c r="E1180" s="253"/>
      <c r="H1180" s="245"/>
    </row>
    <row r="1181" spans="1:8" x14ac:dyDescent="0.25">
      <c r="A1181" s="251"/>
      <c r="B1181" s="251"/>
      <c r="C1181" s="252"/>
      <c r="D1181" s="253"/>
      <c r="E1181" s="253"/>
      <c r="H1181" s="245"/>
    </row>
    <row r="1182" spans="1:8" x14ac:dyDescent="0.25">
      <c r="A1182" s="251"/>
      <c r="B1182" s="251"/>
      <c r="C1182" s="252"/>
      <c r="D1182" s="253"/>
      <c r="E1182" s="253"/>
      <c r="H1182" s="245"/>
    </row>
    <row r="1183" spans="1:8" x14ac:dyDescent="0.25">
      <c r="A1183" s="251"/>
      <c r="B1183" s="251"/>
      <c r="C1183" s="252"/>
      <c r="D1183" s="253"/>
      <c r="E1183" s="253"/>
      <c r="H1183" s="245"/>
    </row>
    <row r="1184" spans="1:8" x14ac:dyDescent="0.25">
      <c r="A1184" s="251"/>
      <c r="B1184" s="251"/>
      <c r="C1184" s="252"/>
      <c r="D1184" s="253"/>
      <c r="E1184" s="253"/>
      <c r="H1184" s="245"/>
    </row>
    <row r="1185" spans="1:8" x14ac:dyDescent="0.25">
      <c r="A1185" s="251"/>
      <c r="B1185" s="251"/>
      <c r="C1185" s="252"/>
      <c r="D1185" s="253"/>
      <c r="E1185" s="253"/>
      <c r="H1185" s="245"/>
    </row>
    <row r="1186" spans="1:8" x14ac:dyDescent="0.25">
      <c r="A1186" s="251"/>
      <c r="B1186" s="251"/>
      <c r="C1186" s="252"/>
      <c r="D1186" s="253"/>
      <c r="E1186" s="253"/>
      <c r="H1186" s="245"/>
    </row>
    <row r="1187" spans="1:8" x14ac:dyDescent="0.25">
      <c r="A1187" s="251"/>
      <c r="B1187" s="251"/>
      <c r="C1187" s="252"/>
      <c r="D1187" s="253"/>
      <c r="E1187" s="253"/>
      <c r="H1187" s="245"/>
    </row>
    <row r="1188" spans="1:8" x14ac:dyDescent="0.25">
      <c r="A1188" s="251"/>
      <c r="B1188" s="251"/>
      <c r="C1188" s="252"/>
      <c r="D1188" s="253"/>
      <c r="E1188" s="253"/>
      <c r="H1188" s="245"/>
    </row>
    <row r="1189" spans="1:8" x14ac:dyDescent="0.25">
      <c r="A1189" s="251"/>
      <c r="B1189" s="251"/>
      <c r="C1189" s="252"/>
      <c r="D1189" s="253"/>
      <c r="E1189" s="253"/>
      <c r="H1189" s="245"/>
    </row>
    <row r="1190" spans="1:8" x14ac:dyDescent="0.25">
      <c r="A1190" s="251"/>
      <c r="B1190" s="251"/>
      <c r="C1190" s="252"/>
      <c r="D1190" s="253"/>
      <c r="E1190" s="253"/>
      <c r="H1190" s="245"/>
    </row>
    <row r="1191" spans="1:8" x14ac:dyDescent="0.25">
      <c r="A1191" s="251"/>
      <c r="B1191" s="251"/>
      <c r="C1191" s="252"/>
      <c r="D1191" s="253"/>
      <c r="E1191" s="253"/>
      <c r="H1191" s="245"/>
    </row>
    <row r="1192" spans="1:8" x14ac:dyDescent="0.25">
      <c r="A1192" s="251"/>
      <c r="B1192" s="251"/>
      <c r="C1192" s="252"/>
      <c r="D1192" s="253"/>
      <c r="E1192" s="253"/>
      <c r="H1192" s="245"/>
    </row>
    <row r="1193" spans="1:8" x14ac:dyDescent="0.25">
      <c r="A1193" s="251"/>
      <c r="B1193" s="251"/>
      <c r="C1193" s="252"/>
      <c r="D1193" s="253"/>
      <c r="E1193" s="253"/>
      <c r="H1193" s="245"/>
    </row>
    <row r="1194" spans="1:8" x14ac:dyDescent="0.25">
      <c r="A1194" s="251"/>
      <c r="B1194" s="251"/>
      <c r="C1194" s="252"/>
      <c r="D1194" s="253"/>
      <c r="E1194" s="253"/>
      <c r="H1194" s="245"/>
    </row>
    <row r="1195" spans="1:8" x14ac:dyDescent="0.25">
      <c r="A1195" s="251"/>
      <c r="B1195" s="251"/>
      <c r="C1195" s="252"/>
      <c r="D1195" s="253"/>
      <c r="E1195" s="253"/>
      <c r="H1195" s="245"/>
    </row>
    <row r="1196" spans="1:8" x14ac:dyDescent="0.25">
      <c r="A1196" s="251"/>
      <c r="B1196" s="251"/>
      <c r="C1196" s="252"/>
      <c r="D1196" s="253"/>
      <c r="E1196" s="253"/>
      <c r="H1196" s="245"/>
    </row>
    <row r="1197" spans="1:8" x14ac:dyDescent="0.25">
      <c r="A1197" s="251"/>
      <c r="B1197" s="251"/>
      <c r="C1197" s="252"/>
      <c r="D1197" s="253"/>
      <c r="E1197" s="253"/>
      <c r="H1197" s="245"/>
    </row>
    <row r="1198" spans="1:8" x14ac:dyDescent="0.25">
      <c r="A1198" s="251"/>
      <c r="B1198" s="251"/>
      <c r="C1198" s="252"/>
      <c r="D1198" s="253"/>
      <c r="E1198" s="253"/>
      <c r="H1198" s="245"/>
    </row>
    <row r="1199" spans="1:8" x14ac:dyDescent="0.25">
      <c r="A1199" s="251"/>
      <c r="B1199" s="251"/>
      <c r="C1199" s="252"/>
      <c r="D1199" s="253"/>
      <c r="E1199" s="253"/>
      <c r="H1199" s="245"/>
    </row>
    <row r="1200" spans="1:8" x14ac:dyDescent="0.25">
      <c r="A1200" s="251"/>
      <c r="B1200" s="251"/>
      <c r="C1200" s="252"/>
      <c r="D1200" s="253"/>
      <c r="E1200" s="253"/>
      <c r="H1200" s="245"/>
    </row>
    <row r="1201" spans="1:8" x14ac:dyDescent="0.25">
      <c r="A1201" s="251"/>
      <c r="B1201" s="251"/>
      <c r="C1201" s="252"/>
      <c r="D1201" s="253"/>
      <c r="E1201" s="253"/>
      <c r="H1201" s="245"/>
    </row>
    <row r="1202" spans="1:8" x14ac:dyDescent="0.25">
      <c r="A1202" s="251"/>
      <c r="B1202" s="251"/>
      <c r="C1202" s="252"/>
      <c r="D1202" s="253"/>
      <c r="E1202" s="253"/>
      <c r="H1202" s="245"/>
    </row>
    <row r="1203" spans="1:8" x14ac:dyDescent="0.25">
      <c r="A1203" s="251"/>
      <c r="B1203" s="251"/>
      <c r="C1203" s="252"/>
      <c r="D1203" s="253"/>
      <c r="E1203" s="253"/>
      <c r="H1203" s="245"/>
    </row>
    <row r="1204" spans="1:8" x14ac:dyDescent="0.25">
      <c r="A1204" s="251"/>
      <c r="B1204" s="251"/>
      <c r="C1204" s="252"/>
      <c r="D1204" s="253"/>
      <c r="E1204" s="253"/>
      <c r="H1204" s="245"/>
    </row>
    <row r="1205" spans="1:8" x14ac:dyDescent="0.25">
      <c r="A1205" s="251"/>
      <c r="B1205" s="251"/>
      <c r="C1205" s="252"/>
      <c r="D1205" s="253"/>
      <c r="E1205" s="253"/>
      <c r="H1205" s="245"/>
    </row>
    <row r="1206" spans="1:8" x14ac:dyDescent="0.25">
      <c r="A1206" s="251"/>
      <c r="B1206" s="251"/>
      <c r="C1206" s="252"/>
      <c r="D1206" s="253"/>
      <c r="E1206" s="253"/>
      <c r="H1206" s="245"/>
    </row>
    <row r="1207" spans="1:8" x14ac:dyDescent="0.25">
      <c r="A1207" s="251"/>
      <c r="B1207" s="251"/>
      <c r="C1207" s="252"/>
      <c r="D1207" s="253"/>
      <c r="E1207" s="253"/>
      <c r="H1207" s="245"/>
    </row>
    <row r="1208" spans="1:8" x14ac:dyDescent="0.25">
      <c r="A1208" s="251"/>
      <c r="B1208" s="251"/>
      <c r="C1208" s="252"/>
      <c r="D1208" s="253"/>
      <c r="E1208" s="253"/>
      <c r="H1208" s="245"/>
    </row>
    <row r="1209" spans="1:8" x14ac:dyDescent="0.25">
      <c r="A1209" s="251"/>
      <c r="B1209" s="251"/>
      <c r="C1209" s="252"/>
      <c r="D1209" s="253"/>
      <c r="E1209" s="253"/>
      <c r="H1209" s="245"/>
    </row>
    <row r="1210" spans="1:8" x14ac:dyDescent="0.25">
      <c r="A1210" s="251"/>
      <c r="B1210" s="251"/>
      <c r="C1210" s="252"/>
      <c r="D1210" s="253"/>
      <c r="E1210" s="253"/>
      <c r="H1210" s="245"/>
    </row>
    <row r="1211" spans="1:8" x14ac:dyDescent="0.25">
      <c r="A1211" s="251"/>
      <c r="B1211" s="251"/>
      <c r="C1211" s="252"/>
      <c r="D1211" s="253"/>
      <c r="E1211" s="253"/>
      <c r="H1211" s="245"/>
    </row>
    <row r="1212" spans="1:8" x14ac:dyDescent="0.25">
      <c r="A1212" s="251"/>
      <c r="B1212" s="251"/>
      <c r="C1212" s="252"/>
      <c r="D1212" s="253"/>
      <c r="E1212" s="253"/>
      <c r="H1212" s="245"/>
    </row>
    <row r="1213" spans="1:8" x14ac:dyDescent="0.25">
      <c r="A1213" s="251"/>
      <c r="B1213" s="251"/>
      <c r="C1213" s="252"/>
      <c r="D1213" s="253"/>
      <c r="E1213" s="253"/>
      <c r="H1213" s="245"/>
    </row>
    <row r="1214" spans="1:8" x14ac:dyDescent="0.25">
      <c r="A1214" s="251"/>
      <c r="B1214" s="251"/>
      <c r="C1214" s="252"/>
      <c r="D1214" s="253"/>
      <c r="E1214" s="253"/>
      <c r="H1214" s="245"/>
    </row>
    <row r="1215" spans="1:8" x14ac:dyDescent="0.25">
      <c r="A1215" s="251"/>
      <c r="B1215" s="251"/>
      <c r="C1215" s="252"/>
      <c r="D1215" s="253"/>
      <c r="E1215" s="253"/>
      <c r="H1215" s="245"/>
    </row>
    <row r="1216" spans="1:8" x14ac:dyDescent="0.25">
      <c r="A1216" s="251"/>
      <c r="B1216" s="251"/>
      <c r="C1216" s="252"/>
      <c r="D1216" s="253"/>
      <c r="E1216" s="253"/>
      <c r="H1216" s="245"/>
    </row>
    <row r="1217" spans="1:8" x14ac:dyDescent="0.25">
      <c r="A1217" s="251"/>
      <c r="B1217" s="251"/>
      <c r="C1217" s="252"/>
      <c r="D1217" s="253"/>
      <c r="E1217" s="253"/>
      <c r="H1217" s="245"/>
    </row>
    <row r="1218" spans="1:8" x14ac:dyDescent="0.25">
      <c r="A1218" s="251"/>
      <c r="B1218" s="251"/>
      <c r="C1218" s="252"/>
      <c r="D1218" s="253"/>
      <c r="E1218" s="253"/>
      <c r="H1218" s="245"/>
    </row>
    <row r="1219" spans="1:8" x14ac:dyDescent="0.25">
      <c r="A1219" s="251"/>
      <c r="B1219" s="251"/>
      <c r="C1219" s="252"/>
      <c r="D1219" s="253"/>
      <c r="E1219" s="253"/>
      <c r="H1219" s="245"/>
    </row>
    <row r="1220" spans="1:8" x14ac:dyDescent="0.25">
      <c r="A1220" s="251"/>
      <c r="B1220" s="251"/>
      <c r="C1220" s="252"/>
      <c r="D1220" s="253"/>
      <c r="E1220" s="253"/>
      <c r="H1220" s="245"/>
    </row>
    <row r="1221" spans="1:8" x14ac:dyDescent="0.25">
      <c r="A1221" s="251"/>
      <c r="B1221" s="251"/>
      <c r="C1221" s="252"/>
      <c r="D1221" s="253"/>
      <c r="E1221" s="253"/>
      <c r="H1221" s="245"/>
    </row>
    <row r="1222" spans="1:8" x14ac:dyDescent="0.25">
      <c r="A1222" s="251"/>
      <c r="B1222" s="251"/>
      <c r="C1222" s="252"/>
      <c r="D1222" s="253"/>
      <c r="E1222" s="253"/>
      <c r="H1222" s="245"/>
    </row>
    <row r="1223" spans="1:8" x14ac:dyDescent="0.25">
      <c r="A1223" s="251"/>
      <c r="B1223" s="251"/>
      <c r="C1223" s="252"/>
      <c r="D1223" s="253"/>
      <c r="E1223" s="253"/>
      <c r="H1223" s="245"/>
    </row>
    <row r="1224" spans="1:8" x14ac:dyDescent="0.25">
      <c r="A1224" s="251"/>
      <c r="B1224" s="251"/>
      <c r="C1224" s="252"/>
      <c r="D1224" s="253"/>
      <c r="E1224" s="253"/>
      <c r="H1224" s="245"/>
    </row>
    <row r="1225" spans="1:8" x14ac:dyDescent="0.25">
      <c r="A1225" s="251"/>
      <c r="B1225" s="251"/>
      <c r="C1225" s="252"/>
      <c r="D1225" s="253"/>
      <c r="E1225" s="253"/>
      <c r="H1225" s="245"/>
    </row>
    <row r="1226" spans="1:8" x14ac:dyDescent="0.25">
      <c r="A1226" s="251"/>
      <c r="B1226" s="251"/>
      <c r="C1226" s="252"/>
      <c r="D1226" s="253"/>
      <c r="E1226" s="253"/>
      <c r="H1226" s="245"/>
    </row>
    <row r="1227" spans="1:8" x14ac:dyDescent="0.25">
      <c r="A1227" s="251"/>
      <c r="B1227" s="251"/>
      <c r="C1227" s="252"/>
      <c r="D1227" s="253"/>
      <c r="E1227" s="253"/>
      <c r="H1227" s="245"/>
    </row>
    <row r="1228" spans="1:8" x14ac:dyDescent="0.25">
      <c r="A1228" s="251"/>
      <c r="B1228" s="251"/>
      <c r="C1228" s="252"/>
      <c r="D1228" s="253"/>
      <c r="E1228" s="253"/>
      <c r="H1228" s="245"/>
    </row>
    <row r="1229" spans="1:8" x14ac:dyDescent="0.25">
      <c r="A1229" s="251"/>
      <c r="B1229" s="251"/>
      <c r="C1229" s="252"/>
      <c r="D1229" s="253"/>
      <c r="E1229" s="253"/>
      <c r="H1229" s="245"/>
    </row>
    <row r="1230" spans="1:8" x14ac:dyDescent="0.25">
      <c r="A1230" s="251"/>
      <c r="B1230" s="251"/>
      <c r="C1230" s="252"/>
      <c r="D1230" s="253"/>
      <c r="E1230" s="253"/>
      <c r="H1230" s="245"/>
    </row>
    <row r="1231" spans="1:8" x14ac:dyDescent="0.25">
      <c r="A1231" s="251"/>
      <c r="B1231" s="251"/>
      <c r="C1231" s="252"/>
      <c r="D1231" s="253"/>
      <c r="E1231" s="253"/>
      <c r="H1231" s="245"/>
    </row>
    <row r="1232" spans="1:8" x14ac:dyDescent="0.25">
      <c r="A1232" s="251"/>
      <c r="B1232" s="251"/>
      <c r="C1232" s="252"/>
      <c r="D1232" s="253"/>
      <c r="E1232" s="253"/>
      <c r="H1232" s="245"/>
    </row>
    <row r="1233" spans="1:8" x14ac:dyDescent="0.25">
      <c r="A1233" s="251"/>
      <c r="B1233" s="251"/>
      <c r="C1233" s="252"/>
      <c r="D1233" s="253"/>
      <c r="E1233" s="253"/>
      <c r="H1233" s="245"/>
    </row>
    <row r="1234" spans="1:8" x14ac:dyDescent="0.25">
      <c r="A1234" s="251"/>
      <c r="B1234" s="251"/>
      <c r="C1234" s="252"/>
      <c r="D1234" s="253"/>
      <c r="E1234" s="253"/>
      <c r="H1234" s="245"/>
    </row>
    <row r="1235" spans="1:8" x14ac:dyDescent="0.25">
      <c r="A1235" s="251"/>
      <c r="B1235" s="251"/>
      <c r="C1235" s="252"/>
      <c r="D1235" s="253"/>
      <c r="E1235" s="253"/>
      <c r="H1235" s="245"/>
    </row>
    <row r="1236" spans="1:8" x14ac:dyDescent="0.25">
      <c r="A1236" s="251"/>
      <c r="B1236" s="251"/>
      <c r="C1236" s="252"/>
      <c r="D1236" s="253"/>
      <c r="E1236" s="253"/>
      <c r="H1236" s="245"/>
    </row>
    <row r="1237" spans="1:8" x14ac:dyDescent="0.25">
      <c r="A1237" s="251"/>
      <c r="B1237" s="251"/>
      <c r="C1237" s="252"/>
      <c r="D1237" s="253"/>
      <c r="E1237" s="253"/>
      <c r="H1237" s="245"/>
    </row>
    <row r="1238" spans="1:8" x14ac:dyDescent="0.25">
      <c r="A1238" s="251"/>
      <c r="B1238" s="251"/>
      <c r="C1238" s="252"/>
      <c r="D1238" s="253"/>
      <c r="E1238" s="253"/>
      <c r="H1238" s="245"/>
    </row>
    <row r="1239" spans="1:8" x14ac:dyDescent="0.25">
      <c r="A1239" s="251"/>
      <c r="B1239" s="251"/>
      <c r="C1239" s="252"/>
      <c r="D1239" s="253"/>
      <c r="E1239" s="253"/>
      <c r="H1239" s="245"/>
    </row>
    <row r="1240" spans="1:8" x14ac:dyDescent="0.25">
      <c r="A1240" s="251"/>
      <c r="B1240" s="251"/>
      <c r="C1240" s="252"/>
      <c r="D1240" s="253"/>
      <c r="E1240" s="253"/>
      <c r="H1240" s="245"/>
    </row>
    <row r="1241" spans="1:8" x14ac:dyDescent="0.25">
      <c r="A1241" s="251"/>
      <c r="B1241" s="251"/>
      <c r="C1241" s="252"/>
      <c r="D1241" s="253"/>
      <c r="E1241" s="253"/>
      <c r="H1241" s="245"/>
    </row>
    <row r="1242" spans="1:8" x14ac:dyDescent="0.25">
      <c r="A1242" s="251"/>
      <c r="B1242" s="251"/>
      <c r="C1242" s="252"/>
      <c r="D1242" s="253"/>
      <c r="E1242" s="253"/>
      <c r="H1242" s="245"/>
    </row>
    <row r="1243" spans="1:8" x14ac:dyDescent="0.25">
      <c r="A1243" s="251"/>
      <c r="B1243" s="251"/>
      <c r="C1243" s="252"/>
      <c r="D1243" s="253"/>
      <c r="E1243" s="253"/>
      <c r="H1243" s="245"/>
    </row>
    <row r="1244" spans="1:8" x14ac:dyDescent="0.25">
      <c r="A1244" s="251"/>
      <c r="B1244" s="251"/>
      <c r="C1244" s="252"/>
      <c r="D1244" s="253"/>
      <c r="E1244" s="253"/>
      <c r="H1244" s="245"/>
    </row>
    <row r="1245" spans="1:8" x14ac:dyDescent="0.25">
      <c r="A1245" s="251"/>
      <c r="B1245" s="251"/>
      <c r="C1245" s="252"/>
      <c r="D1245" s="253"/>
      <c r="E1245" s="253"/>
      <c r="H1245" s="245"/>
    </row>
    <row r="1246" spans="1:8" x14ac:dyDescent="0.25">
      <c r="A1246" s="251"/>
      <c r="B1246" s="251"/>
      <c r="C1246" s="252"/>
      <c r="D1246" s="253"/>
      <c r="E1246" s="253"/>
      <c r="H1246" s="245"/>
    </row>
    <row r="1247" spans="1:8" x14ac:dyDescent="0.25">
      <c r="A1247" s="251"/>
      <c r="B1247" s="251"/>
      <c r="C1247" s="252"/>
      <c r="D1247" s="253"/>
      <c r="E1247" s="253"/>
      <c r="H1247" s="245"/>
    </row>
    <row r="1248" spans="1:8" x14ac:dyDescent="0.25">
      <c r="A1248" s="251"/>
      <c r="B1248" s="251"/>
      <c r="C1248" s="252"/>
      <c r="D1248" s="253"/>
      <c r="E1248" s="253"/>
      <c r="H1248" s="245"/>
    </row>
    <row r="1249" spans="1:8" x14ac:dyDescent="0.25">
      <c r="A1249" s="251"/>
      <c r="B1249" s="251"/>
      <c r="C1249" s="252"/>
      <c r="D1249" s="253"/>
      <c r="E1249" s="253"/>
      <c r="H1249" s="245"/>
    </row>
    <row r="1250" spans="1:8" x14ac:dyDescent="0.25">
      <c r="A1250" s="251"/>
      <c r="B1250" s="251"/>
      <c r="C1250" s="252"/>
      <c r="D1250" s="253"/>
      <c r="E1250" s="253"/>
      <c r="H1250" s="245"/>
    </row>
    <row r="1251" spans="1:8" x14ac:dyDescent="0.25">
      <c r="A1251" s="251"/>
      <c r="B1251" s="251"/>
      <c r="C1251" s="252"/>
      <c r="D1251" s="253"/>
      <c r="E1251" s="253"/>
      <c r="H1251" s="245"/>
    </row>
    <row r="1252" spans="1:8" x14ac:dyDescent="0.25">
      <c r="A1252" s="251"/>
      <c r="B1252" s="251"/>
      <c r="C1252" s="252"/>
      <c r="D1252" s="253"/>
      <c r="E1252" s="253"/>
      <c r="H1252" s="245"/>
    </row>
    <row r="1253" spans="1:8" x14ac:dyDescent="0.25">
      <c r="A1253" s="251"/>
      <c r="B1253" s="251"/>
      <c r="C1253" s="252"/>
      <c r="D1253" s="253"/>
      <c r="E1253" s="253"/>
      <c r="H1253" s="245"/>
    </row>
    <row r="1254" spans="1:8" x14ac:dyDescent="0.25">
      <c r="A1254" s="251"/>
      <c r="B1254" s="251"/>
      <c r="C1254" s="252"/>
      <c r="D1254" s="253"/>
      <c r="E1254" s="253"/>
      <c r="H1254" s="245"/>
    </row>
    <row r="1255" spans="1:8" x14ac:dyDescent="0.25">
      <c r="A1255" s="251"/>
      <c r="B1255" s="251"/>
      <c r="C1255" s="252"/>
      <c r="D1255" s="253"/>
      <c r="E1255" s="253"/>
      <c r="H1255" s="245"/>
    </row>
    <row r="1256" spans="1:8" x14ac:dyDescent="0.25">
      <c r="A1256" s="251"/>
      <c r="B1256" s="251"/>
      <c r="C1256" s="252"/>
      <c r="D1256" s="253"/>
      <c r="E1256" s="253"/>
      <c r="H1256" s="245"/>
    </row>
    <row r="1257" spans="1:8" x14ac:dyDescent="0.25">
      <c r="A1257" s="251"/>
      <c r="B1257" s="251"/>
      <c r="C1257" s="252"/>
      <c r="D1257" s="253"/>
      <c r="E1257" s="253"/>
      <c r="H1257" s="245"/>
    </row>
    <row r="1258" spans="1:8" x14ac:dyDescent="0.25">
      <c r="A1258" s="251"/>
      <c r="B1258" s="251"/>
      <c r="C1258" s="252"/>
      <c r="D1258" s="253"/>
      <c r="E1258" s="253"/>
      <c r="H1258" s="245"/>
    </row>
    <row r="1259" spans="1:8" x14ac:dyDescent="0.25">
      <c r="A1259" s="251"/>
      <c r="B1259" s="251"/>
      <c r="C1259" s="252"/>
      <c r="D1259" s="253"/>
      <c r="E1259" s="253"/>
      <c r="H1259" s="245"/>
    </row>
    <row r="1260" spans="1:8" x14ac:dyDescent="0.25">
      <c r="A1260" s="251"/>
      <c r="B1260" s="251"/>
      <c r="C1260" s="252"/>
      <c r="D1260" s="253"/>
      <c r="E1260" s="253"/>
      <c r="H1260" s="245"/>
    </row>
    <row r="1261" spans="1:8" x14ac:dyDescent="0.25">
      <c r="A1261" s="251"/>
      <c r="B1261" s="251"/>
      <c r="C1261" s="252"/>
      <c r="D1261" s="253"/>
      <c r="E1261" s="253"/>
      <c r="H1261" s="245"/>
    </row>
    <row r="1262" spans="1:8" x14ac:dyDescent="0.25">
      <c r="A1262" s="251"/>
      <c r="B1262" s="251"/>
      <c r="C1262" s="252"/>
      <c r="D1262" s="253"/>
      <c r="E1262" s="253"/>
      <c r="H1262" s="245"/>
    </row>
    <row r="1263" spans="1:8" x14ac:dyDescent="0.25">
      <c r="A1263" s="251"/>
      <c r="B1263" s="251"/>
      <c r="C1263" s="252"/>
      <c r="D1263" s="253"/>
      <c r="E1263" s="253"/>
      <c r="H1263" s="245"/>
    </row>
    <row r="1264" spans="1:8" x14ac:dyDescent="0.25">
      <c r="A1264" s="251"/>
      <c r="B1264" s="251"/>
      <c r="C1264" s="252"/>
      <c r="D1264" s="253"/>
      <c r="E1264" s="253"/>
      <c r="H1264" s="245"/>
    </row>
    <row r="1265" spans="1:8" x14ac:dyDescent="0.25">
      <c r="A1265" s="251"/>
      <c r="B1265" s="251"/>
      <c r="C1265" s="252"/>
      <c r="D1265" s="253"/>
      <c r="E1265" s="253"/>
      <c r="H1265" s="245"/>
    </row>
    <row r="1266" spans="1:8" x14ac:dyDescent="0.25">
      <c r="A1266" s="251"/>
      <c r="B1266" s="251"/>
      <c r="C1266" s="252"/>
      <c r="D1266" s="253"/>
      <c r="E1266" s="253"/>
      <c r="H1266" s="245"/>
    </row>
    <row r="1267" spans="1:8" x14ac:dyDescent="0.25">
      <c r="A1267" s="251"/>
      <c r="B1267" s="251"/>
      <c r="C1267" s="252"/>
      <c r="D1267" s="253"/>
      <c r="E1267" s="253"/>
      <c r="H1267" s="245"/>
    </row>
    <row r="1268" spans="1:8" x14ac:dyDescent="0.25">
      <c r="A1268" s="251"/>
      <c r="B1268" s="251"/>
      <c r="C1268" s="252"/>
      <c r="D1268" s="253"/>
      <c r="E1268" s="253"/>
      <c r="H1268" s="245"/>
    </row>
    <row r="1269" spans="1:8" x14ac:dyDescent="0.25">
      <c r="A1269" s="251"/>
      <c r="B1269" s="251"/>
      <c r="C1269" s="252"/>
      <c r="D1269" s="253"/>
      <c r="E1269" s="253"/>
      <c r="H1269" s="245"/>
    </row>
    <row r="1270" spans="1:8" x14ac:dyDescent="0.25">
      <c r="A1270" s="251"/>
      <c r="B1270" s="251"/>
      <c r="C1270" s="252"/>
      <c r="D1270" s="253"/>
      <c r="E1270" s="253"/>
      <c r="H1270" s="245"/>
    </row>
    <row r="1271" spans="1:8" x14ac:dyDescent="0.25">
      <c r="A1271" s="251"/>
      <c r="B1271" s="251"/>
      <c r="C1271" s="252"/>
      <c r="D1271" s="253"/>
      <c r="E1271" s="253"/>
      <c r="H1271" s="245"/>
    </row>
    <row r="1272" spans="1:8" x14ac:dyDescent="0.25">
      <c r="A1272" s="251"/>
      <c r="B1272" s="251"/>
      <c r="C1272" s="252"/>
      <c r="D1272" s="253"/>
      <c r="E1272" s="253"/>
      <c r="H1272" s="245"/>
    </row>
    <row r="1273" spans="1:8" x14ac:dyDescent="0.25">
      <c r="A1273" s="251"/>
      <c r="B1273" s="251"/>
      <c r="C1273" s="252"/>
      <c r="D1273" s="253"/>
      <c r="E1273" s="253"/>
      <c r="H1273" s="245"/>
    </row>
    <row r="1274" spans="1:8" x14ac:dyDescent="0.25">
      <c r="A1274" s="251"/>
      <c r="B1274" s="251"/>
      <c r="C1274" s="252"/>
      <c r="D1274" s="253"/>
      <c r="E1274" s="253"/>
      <c r="H1274" s="245"/>
    </row>
    <row r="1275" spans="1:8" x14ac:dyDescent="0.25">
      <c r="A1275" s="251"/>
      <c r="B1275" s="251"/>
      <c r="C1275" s="252"/>
      <c r="D1275" s="253"/>
      <c r="E1275" s="253"/>
      <c r="H1275" s="245"/>
    </row>
    <row r="1276" spans="1:8" x14ac:dyDescent="0.25">
      <c r="A1276" s="251"/>
      <c r="B1276" s="251"/>
      <c r="C1276" s="252"/>
      <c r="D1276" s="253"/>
      <c r="E1276" s="253"/>
      <c r="H1276" s="245"/>
    </row>
    <row r="1277" spans="1:8" x14ac:dyDescent="0.25">
      <c r="A1277" s="251"/>
      <c r="B1277" s="251"/>
      <c r="C1277" s="252"/>
      <c r="D1277" s="253"/>
      <c r="E1277" s="253"/>
      <c r="H1277" s="245"/>
    </row>
    <row r="1278" spans="1:8" x14ac:dyDescent="0.25">
      <c r="A1278" s="251"/>
      <c r="B1278" s="251"/>
      <c r="C1278" s="252"/>
      <c r="D1278" s="253"/>
      <c r="E1278" s="253"/>
      <c r="H1278" s="245"/>
    </row>
    <row r="1279" spans="1:8" x14ac:dyDescent="0.25">
      <c r="A1279" s="251"/>
      <c r="B1279" s="251"/>
      <c r="C1279" s="252"/>
      <c r="D1279" s="253"/>
      <c r="E1279" s="253"/>
      <c r="H1279" s="245"/>
    </row>
    <row r="1280" spans="1:8" x14ac:dyDescent="0.25">
      <c r="A1280" s="251"/>
      <c r="B1280" s="251"/>
      <c r="C1280" s="252"/>
      <c r="D1280" s="253"/>
      <c r="E1280" s="253"/>
      <c r="H1280" s="245"/>
    </row>
    <row r="1281" spans="1:8" x14ac:dyDescent="0.25">
      <c r="A1281" s="251"/>
      <c r="B1281" s="251"/>
      <c r="C1281" s="252"/>
      <c r="D1281" s="253"/>
      <c r="E1281" s="253"/>
      <c r="H1281" s="245"/>
    </row>
    <row r="1282" spans="1:8" x14ac:dyDescent="0.25">
      <c r="A1282" s="251"/>
      <c r="B1282" s="251"/>
      <c r="C1282" s="252"/>
      <c r="D1282" s="253"/>
      <c r="E1282" s="253"/>
      <c r="H1282" s="245"/>
    </row>
    <row r="1283" spans="1:8" x14ac:dyDescent="0.25">
      <c r="A1283" s="251"/>
      <c r="B1283" s="251"/>
      <c r="C1283" s="252"/>
      <c r="D1283" s="253"/>
      <c r="E1283" s="253"/>
      <c r="H1283" s="245"/>
    </row>
    <row r="1284" spans="1:8" x14ac:dyDescent="0.25">
      <c r="A1284" s="251"/>
      <c r="B1284" s="251"/>
      <c r="C1284" s="252"/>
      <c r="D1284" s="253"/>
      <c r="E1284" s="253"/>
      <c r="H1284" s="245"/>
    </row>
    <row r="1285" spans="1:8" x14ac:dyDescent="0.25">
      <c r="A1285" s="251"/>
      <c r="B1285" s="251"/>
      <c r="C1285" s="252"/>
      <c r="D1285" s="253"/>
      <c r="E1285" s="253"/>
      <c r="H1285" s="245"/>
    </row>
    <row r="1286" spans="1:8" x14ac:dyDescent="0.25">
      <c r="A1286" s="251"/>
      <c r="B1286" s="251"/>
      <c r="C1286" s="252"/>
      <c r="D1286" s="253"/>
      <c r="E1286" s="253"/>
      <c r="H1286" s="245"/>
    </row>
    <row r="1287" spans="1:8" x14ac:dyDescent="0.25">
      <c r="A1287" s="251"/>
      <c r="B1287" s="251"/>
      <c r="C1287" s="252"/>
      <c r="D1287" s="253"/>
      <c r="E1287" s="253"/>
      <c r="H1287" s="245"/>
    </row>
    <row r="1288" spans="1:8" x14ac:dyDescent="0.25">
      <c r="A1288" s="251"/>
      <c r="B1288" s="251"/>
      <c r="C1288" s="252"/>
      <c r="D1288" s="253"/>
      <c r="E1288" s="253"/>
      <c r="H1288" s="245"/>
    </row>
    <row r="1289" spans="1:8" x14ac:dyDescent="0.25">
      <c r="A1289" s="251"/>
      <c r="B1289" s="251"/>
      <c r="C1289" s="252"/>
      <c r="D1289" s="253"/>
      <c r="E1289" s="253"/>
      <c r="H1289" s="245"/>
    </row>
    <row r="1290" spans="1:8" x14ac:dyDescent="0.25">
      <c r="A1290" s="251"/>
      <c r="B1290" s="251"/>
      <c r="C1290" s="252"/>
      <c r="D1290" s="253"/>
      <c r="E1290" s="253"/>
      <c r="H1290" s="245"/>
    </row>
    <row r="1291" spans="1:8" x14ac:dyDescent="0.25">
      <c r="A1291" s="251"/>
      <c r="B1291" s="251"/>
      <c r="C1291" s="252"/>
      <c r="D1291" s="253"/>
      <c r="E1291" s="253"/>
      <c r="H1291" s="245"/>
    </row>
    <row r="1292" spans="1:8" x14ac:dyDescent="0.25">
      <c r="A1292" s="251"/>
      <c r="B1292" s="251"/>
      <c r="C1292" s="252"/>
      <c r="D1292" s="253"/>
      <c r="E1292" s="253"/>
      <c r="H1292" s="245"/>
    </row>
    <row r="1293" spans="1:8" x14ac:dyDescent="0.25">
      <c r="A1293" s="251"/>
      <c r="B1293" s="251"/>
      <c r="C1293" s="252"/>
      <c r="D1293" s="253"/>
      <c r="E1293" s="253"/>
      <c r="H1293" s="245"/>
    </row>
    <row r="1294" spans="1:8" x14ac:dyDescent="0.25">
      <c r="A1294" s="251"/>
      <c r="B1294" s="251"/>
      <c r="C1294" s="252"/>
      <c r="D1294" s="253"/>
      <c r="E1294" s="253"/>
      <c r="H1294" s="245"/>
    </row>
    <row r="1295" spans="1:8" x14ac:dyDescent="0.25">
      <c r="A1295" s="251"/>
      <c r="B1295" s="251"/>
      <c r="C1295" s="252"/>
      <c r="D1295" s="253"/>
      <c r="E1295" s="253"/>
      <c r="H1295" s="245"/>
    </row>
    <row r="1296" spans="1:8" x14ac:dyDescent="0.25">
      <c r="A1296" s="251"/>
      <c r="B1296" s="251"/>
      <c r="C1296" s="252"/>
      <c r="D1296" s="253"/>
      <c r="E1296" s="253"/>
      <c r="H1296" s="245"/>
    </row>
    <row r="1297" spans="1:8" x14ac:dyDescent="0.25">
      <c r="A1297" s="251"/>
      <c r="B1297" s="251"/>
      <c r="C1297" s="252"/>
      <c r="D1297" s="253"/>
      <c r="E1297" s="253"/>
      <c r="H1297" s="245"/>
    </row>
    <row r="1298" spans="1:8" x14ac:dyDescent="0.25">
      <c r="A1298" s="251"/>
      <c r="B1298" s="251"/>
      <c r="C1298" s="252"/>
      <c r="D1298" s="253"/>
      <c r="E1298" s="253"/>
      <c r="H1298" s="245"/>
    </row>
    <row r="1299" spans="1:8" x14ac:dyDescent="0.25">
      <c r="A1299" s="251"/>
      <c r="B1299" s="251"/>
      <c r="C1299" s="252"/>
      <c r="D1299" s="253"/>
      <c r="E1299" s="253"/>
      <c r="H1299" s="245"/>
    </row>
    <row r="1300" spans="1:8" x14ac:dyDescent="0.25">
      <c r="A1300" s="251"/>
      <c r="B1300" s="251"/>
      <c r="C1300" s="252"/>
      <c r="D1300" s="253"/>
      <c r="E1300" s="253"/>
      <c r="H1300" s="245"/>
    </row>
    <row r="1301" spans="1:8" x14ac:dyDescent="0.25">
      <c r="A1301" s="251"/>
      <c r="B1301" s="251"/>
      <c r="C1301" s="252"/>
      <c r="D1301" s="253"/>
      <c r="E1301" s="253"/>
      <c r="H1301" s="245"/>
    </row>
    <row r="1302" spans="1:8" x14ac:dyDescent="0.25">
      <c r="A1302" s="251"/>
      <c r="B1302" s="251"/>
      <c r="C1302" s="252"/>
      <c r="D1302" s="253"/>
      <c r="E1302" s="253"/>
      <c r="H1302" s="245"/>
    </row>
    <row r="1303" spans="1:8" x14ac:dyDescent="0.25">
      <c r="A1303" s="251"/>
      <c r="B1303" s="251"/>
      <c r="C1303" s="252"/>
      <c r="D1303" s="253"/>
      <c r="E1303" s="253"/>
      <c r="H1303" s="245"/>
    </row>
    <row r="1304" spans="1:8" x14ac:dyDescent="0.25">
      <c r="A1304" s="251"/>
      <c r="B1304" s="251"/>
      <c r="C1304" s="252"/>
      <c r="D1304" s="253"/>
      <c r="E1304" s="253"/>
      <c r="H1304" s="245"/>
    </row>
    <row r="1305" spans="1:8" x14ac:dyDescent="0.25">
      <c r="A1305" s="251"/>
      <c r="B1305" s="251"/>
      <c r="C1305" s="252"/>
      <c r="D1305" s="253"/>
      <c r="E1305" s="253"/>
      <c r="H1305" s="245"/>
    </row>
    <row r="1306" spans="1:8" x14ac:dyDescent="0.25">
      <c r="A1306" s="251"/>
      <c r="B1306" s="251"/>
      <c r="C1306" s="252"/>
      <c r="D1306" s="253"/>
      <c r="E1306" s="253"/>
      <c r="H1306" s="245"/>
    </row>
    <row r="1307" spans="1:8" x14ac:dyDescent="0.25">
      <c r="A1307" s="251"/>
      <c r="B1307" s="251"/>
      <c r="C1307" s="252"/>
      <c r="D1307" s="253"/>
      <c r="E1307" s="253"/>
      <c r="H1307" s="245"/>
    </row>
    <row r="1308" spans="1:8" x14ac:dyDescent="0.25">
      <c r="A1308" s="251"/>
      <c r="B1308" s="251"/>
      <c r="C1308" s="252"/>
      <c r="D1308" s="253"/>
      <c r="E1308" s="253"/>
      <c r="H1308" s="245"/>
    </row>
    <row r="1309" spans="1:8" x14ac:dyDescent="0.25">
      <c r="A1309" s="251"/>
      <c r="B1309" s="251"/>
      <c r="C1309" s="252"/>
      <c r="D1309" s="253"/>
      <c r="E1309" s="253"/>
      <c r="H1309" s="245"/>
    </row>
    <row r="1310" spans="1:8" x14ac:dyDescent="0.25">
      <c r="A1310" s="251"/>
      <c r="B1310" s="251"/>
      <c r="C1310" s="252"/>
      <c r="D1310" s="253"/>
      <c r="E1310" s="253"/>
      <c r="H1310" s="245"/>
    </row>
    <row r="1311" spans="1:8" x14ac:dyDescent="0.25">
      <c r="A1311" s="251"/>
      <c r="B1311" s="251"/>
      <c r="C1311" s="252"/>
      <c r="D1311" s="253"/>
      <c r="E1311" s="253"/>
      <c r="H1311" s="245"/>
    </row>
    <row r="1312" spans="1:8" x14ac:dyDescent="0.25">
      <c r="A1312" s="251"/>
      <c r="B1312" s="251"/>
      <c r="C1312" s="252"/>
      <c r="D1312" s="253"/>
      <c r="E1312" s="253"/>
      <c r="H1312" s="245"/>
    </row>
    <row r="1313" spans="1:8" x14ac:dyDescent="0.25">
      <c r="A1313" s="251"/>
      <c r="B1313" s="251"/>
      <c r="C1313" s="252"/>
      <c r="D1313" s="253"/>
      <c r="E1313" s="253"/>
      <c r="H1313" s="245"/>
    </row>
    <row r="1314" spans="1:8" x14ac:dyDescent="0.25">
      <c r="A1314" s="251"/>
      <c r="B1314" s="251"/>
      <c r="C1314" s="252"/>
      <c r="D1314" s="253"/>
      <c r="E1314" s="253"/>
      <c r="H1314" s="245"/>
    </row>
    <row r="1315" spans="1:8" x14ac:dyDescent="0.25">
      <c r="A1315" s="251"/>
      <c r="B1315" s="251"/>
      <c r="C1315" s="252"/>
      <c r="D1315" s="253"/>
      <c r="E1315" s="253"/>
      <c r="H1315" s="245"/>
    </row>
    <row r="1316" spans="1:8" x14ac:dyDescent="0.25">
      <c r="A1316" s="251"/>
      <c r="B1316" s="251"/>
      <c r="C1316" s="252"/>
      <c r="D1316" s="253"/>
      <c r="E1316" s="253"/>
      <c r="H1316" s="245"/>
    </row>
    <row r="1317" spans="1:8" x14ac:dyDescent="0.25">
      <c r="A1317" s="251"/>
      <c r="B1317" s="251"/>
      <c r="C1317" s="252"/>
      <c r="D1317" s="253"/>
      <c r="E1317" s="253"/>
      <c r="H1317" s="245"/>
    </row>
    <row r="1318" spans="1:8" x14ac:dyDescent="0.25">
      <c r="A1318" s="251"/>
      <c r="B1318" s="251"/>
      <c r="C1318" s="252"/>
      <c r="D1318" s="253"/>
      <c r="E1318" s="253"/>
      <c r="H1318" s="245"/>
    </row>
    <row r="1319" spans="1:8" x14ac:dyDescent="0.25">
      <c r="A1319" s="251"/>
      <c r="B1319" s="251"/>
      <c r="C1319" s="252"/>
      <c r="D1319" s="253"/>
      <c r="E1319" s="253"/>
      <c r="H1319" s="245"/>
    </row>
    <row r="1320" spans="1:8" x14ac:dyDescent="0.25">
      <c r="A1320" s="251"/>
      <c r="B1320" s="251"/>
      <c r="C1320" s="252"/>
      <c r="D1320" s="253"/>
      <c r="E1320" s="253"/>
      <c r="H1320" s="245"/>
    </row>
    <row r="1321" spans="1:8" x14ac:dyDescent="0.25">
      <c r="A1321" s="251"/>
      <c r="B1321" s="251"/>
      <c r="C1321" s="252"/>
      <c r="D1321" s="253"/>
      <c r="E1321" s="253"/>
      <c r="H1321" s="245"/>
    </row>
    <row r="1322" spans="1:8" x14ac:dyDescent="0.25">
      <c r="A1322" s="251"/>
      <c r="B1322" s="251"/>
      <c r="C1322" s="252"/>
      <c r="D1322" s="253"/>
      <c r="E1322" s="253"/>
      <c r="H1322" s="245"/>
    </row>
    <row r="1323" spans="1:8" x14ac:dyDescent="0.25">
      <c r="A1323" s="251"/>
      <c r="B1323" s="251"/>
      <c r="C1323" s="252"/>
      <c r="D1323" s="253"/>
      <c r="E1323" s="253"/>
      <c r="H1323" s="245"/>
    </row>
    <row r="1324" spans="1:8" x14ac:dyDescent="0.25">
      <c r="A1324" s="251"/>
      <c r="B1324" s="251"/>
      <c r="C1324" s="252"/>
      <c r="D1324" s="253"/>
      <c r="E1324" s="253"/>
      <c r="H1324" s="245"/>
    </row>
    <row r="1325" spans="1:8" x14ac:dyDescent="0.25">
      <c r="A1325" s="251"/>
      <c r="B1325" s="251"/>
      <c r="C1325" s="252"/>
      <c r="D1325" s="253"/>
      <c r="E1325" s="253"/>
      <c r="H1325" s="245"/>
    </row>
    <row r="1326" spans="1:8" x14ac:dyDescent="0.25">
      <c r="A1326" s="251"/>
      <c r="B1326" s="251"/>
      <c r="C1326" s="252"/>
      <c r="D1326" s="253"/>
      <c r="E1326" s="253"/>
      <c r="H1326" s="245"/>
    </row>
    <row r="1327" spans="1:8" x14ac:dyDescent="0.25">
      <c r="A1327" s="251"/>
      <c r="B1327" s="251"/>
      <c r="C1327" s="252"/>
      <c r="D1327" s="253"/>
      <c r="E1327" s="253"/>
      <c r="H1327" s="245"/>
    </row>
    <row r="1328" spans="1:8" x14ac:dyDescent="0.25">
      <c r="A1328" s="251"/>
      <c r="B1328" s="251"/>
      <c r="C1328" s="252"/>
      <c r="D1328" s="253"/>
      <c r="E1328" s="253"/>
      <c r="H1328" s="245"/>
    </row>
    <row r="1329" spans="1:8" x14ac:dyDescent="0.25">
      <c r="A1329" s="251"/>
      <c r="B1329" s="251"/>
      <c r="C1329" s="252"/>
      <c r="D1329" s="253"/>
      <c r="E1329" s="253"/>
      <c r="H1329" s="245"/>
    </row>
    <row r="1330" spans="1:8" x14ac:dyDescent="0.25">
      <c r="A1330" s="251"/>
      <c r="B1330" s="251"/>
      <c r="C1330" s="252"/>
      <c r="D1330" s="253"/>
      <c r="E1330" s="253"/>
      <c r="H1330" s="245"/>
    </row>
    <row r="1331" spans="1:8" x14ac:dyDescent="0.25">
      <c r="A1331" s="251"/>
      <c r="B1331" s="251"/>
      <c r="C1331" s="252"/>
      <c r="D1331" s="253"/>
      <c r="E1331" s="253"/>
      <c r="H1331" s="245"/>
    </row>
    <row r="1332" spans="1:8" x14ac:dyDescent="0.25">
      <c r="A1332" s="251"/>
      <c r="B1332" s="251"/>
      <c r="C1332" s="252"/>
      <c r="D1332" s="253"/>
      <c r="E1332" s="253"/>
      <c r="H1332" s="245"/>
    </row>
    <row r="1333" spans="1:8" x14ac:dyDescent="0.25">
      <c r="A1333" s="251"/>
      <c r="B1333" s="251"/>
      <c r="C1333" s="252"/>
      <c r="D1333" s="253"/>
      <c r="E1333" s="253"/>
      <c r="H1333" s="245"/>
    </row>
    <row r="1334" spans="1:8" x14ac:dyDescent="0.25">
      <c r="A1334" s="251"/>
      <c r="B1334" s="251"/>
      <c r="C1334" s="252"/>
      <c r="D1334" s="253"/>
      <c r="E1334" s="253"/>
      <c r="H1334" s="245"/>
    </row>
    <row r="1335" spans="1:8" x14ac:dyDescent="0.25">
      <c r="A1335" s="251"/>
      <c r="B1335" s="251"/>
      <c r="C1335" s="252"/>
      <c r="D1335" s="253"/>
      <c r="E1335" s="253"/>
      <c r="H1335" s="245"/>
    </row>
    <row r="1336" spans="1:8" x14ac:dyDescent="0.25">
      <c r="A1336" s="251"/>
      <c r="B1336" s="251"/>
      <c r="C1336" s="252"/>
      <c r="D1336" s="253"/>
      <c r="E1336" s="253"/>
      <c r="H1336" s="245"/>
    </row>
    <row r="1337" spans="1:8" x14ac:dyDescent="0.25">
      <c r="A1337" s="251"/>
      <c r="B1337" s="251"/>
      <c r="C1337" s="252"/>
      <c r="D1337" s="253"/>
      <c r="E1337" s="253"/>
      <c r="H1337" s="245"/>
    </row>
    <row r="1338" spans="1:8" x14ac:dyDescent="0.25">
      <c r="A1338" s="251"/>
      <c r="B1338" s="251"/>
      <c r="C1338" s="252"/>
      <c r="D1338" s="253"/>
      <c r="E1338" s="253"/>
      <c r="H1338" s="245"/>
    </row>
    <row r="1339" spans="1:8" x14ac:dyDescent="0.25">
      <c r="A1339" s="251"/>
      <c r="B1339" s="251"/>
      <c r="C1339" s="252"/>
      <c r="D1339" s="253"/>
      <c r="E1339" s="253"/>
      <c r="H1339" s="245"/>
    </row>
    <row r="1340" spans="1:8" x14ac:dyDescent="0.25">
      <c r="A1340" s="251"/>
      <c r="B1340" s="251"/>
      <c r="C1340" s="252"/>
      <c r="D1340" s="253"/>
      <c r="E1340" s="253"/>
      <c r="H1340" s="245"/>
    </row>
    <row r="1341" spans="1:8" x14ac:dyDescent="0.25">
      <c r="A1341" s="251"/>
      <c r="B1341" s="251"/>
      <c r="C1341" s="252"/>
      <c r="D1341" s="253"/>
      <c r="E1341" s="253"/>
      <c r="H1341" s="245"/>
    </row>
    <row r="1342" spans="1:8" x14ac:dyDescent="0.25">
      <c r="A1342" s="251"/>
      <c r="B1342" s="251"/>
      <c r="C1342" s="252"/>
      <c r="D1342" s="253"/>
      <c r="E1342" s="253"/>
      <c r="H1342" s="245"/>
    </row>
    <row r="1343" spans="1:8" x14ac:dyDescent="0.25">
      <c r="A1343" s="251"/>
      <c r="B1343" s="251"/>
      <c r="C1343" s="252"/>
      <c r="D1343" s="253"/>
      <c r="E1343" s="253"/>
      <c r="H1343" s="245"/>
    </row>
    <row r="1344" spans="1:8" x14ac:dyDescent="0.25">
      <c r="A1344" s="251"/>
      <c r="B1344" s="251"/>
      <c r="C1344" s="252"/>
      <c r="D1344" s="253"/>
      <c r="E1344" s="253"/>
      <c r="H1344" s="245"/>
    </row>
    <row r="1345" spans="1:8" x14ac:dyDescent="0.25">
      <c r="A1345" s="251"/>
      <c r="B1345" s="251"/>
      <c r="C1345" s="252"/>
      <c r="D1345" s="253"/>
      <c r="E1345" s="253"/>
      <c r="H1345" s="245"/>
    </row>
    <row r="1346" spans="1:8" x14ac:dyDescent="0.25">
      <c r="A1346" s="251"/>
      <c r="B1346" s="251"/>
      <c r="C1346" s="252"/>
      <c r="D1346" s="253"/>
      <c r="E1346" s="253"/>
      <c r="H1346" s="245"/>
    </row>
    <row r="1347" spans="1:8" x14ac:dyDescent="0.25">
      <c r="A1347" s="251"/>
      <c r="B1347" s="251"/>
      <c r="C1347" s="252"/>
      <c r="D1347" s="253"/>
      <c r="E1347" s="253"/>
      <c r="H1347" s="245"/>
    </row>
    <row r="1348" spans="1:8" x14ac:dyDescent="0.25">
      <c r="A1348" s="251"/>
      <c r="B1348" s="251"/>
      <c r="C1348" s="252"/>
      <c r="D1348" s="253"/>
      <c r="E1348" s="253"/>
      <c r="H1348" s="245"/>
    </row>
    <row r="1349" spans="1:8" x14ac:dyDescent="0.25">
      <c r="A1349" s="251"/>
      <c r="B1349" s="251"/>
      <c r="C1349" s="252"/>
      <c r="D1349" s="253"/>
      <c r="E1349" s="253"/>
      <c r="H1349" s="245"/>
    </row>
    <row r="1350" spans="1:8" x14ac:dyDescent="0.25">
      <c r="A1350" s="251"/>
      <c r="B1350" s="251"/>
      <c r="C1350" s="252"/>
      <c r="D1350" s="253"/>
      <c r="E1350" s="253"/>
      <c r="H1350" s="245"/>
    </row>
    <row r="1351" spans="1:8" x14ac:dyDescent="0.25">
      <c r="A1351" s="251"/>
      <c r="B1351" s="251"/>
      <c r="C1351" s="252"/>
      <c r="D1351" s="253"/>
      <c r="E1351" s="253"/>
      <c r="H1351" s="245"/>
    </row>
    <row r="1352" spans="1:8" x14ac:dyDescent="0.25">
      <c r="A1352" s="251"/>
      <c r="B1352" s="251"/>
      <c r="C1352" s="252"/>
      <c r="D1352" s="253"/>
      <c r="E1352" s="253"/>
      <c r="H1352" s="245"/>
    </row>
    <row r="1353" spans="1:8" x14ac:dyDescent="0.25">
      <c r="A1353" s="251"/>
      <c r="B1353" s="251"/>
      <c r="C1353" s="252"/>
      <c r="D1353" s="253"/>
      <c r="E1353" s="253"/>
      <c r="H1353" s="245"/>
    </row>
    <row r="1354" spans="1:8" x14ac:dyDescent="0.25">
      <c r="A1354" s="251"/>
      <c r="B1354" s="251"/>
      <c r="C1354" s="252"/>
      <c r="D1354" s="253"/>
      <c r="E1354" s="253"/>
      <c r="H1354" s="245"/>
    </row>
    <row r="1355" spans="1:8" x14ac:dyDescent="0.25">
      <c r="A1355" s="251"/>
      <c r="B1355" s="251"/>
      <c r="C1355" s="252"/>
      <c r="D1355" s="253"/>
      <c r="E1355" s="253"/>
      <c r="H1355" s="245"/>
    </row>
    <row r="1356" spans="1:8" x14ac:dyDescent="0.25">
      <c r="A1356" s="251"/>
      <c r="B1356" s="251"/>
      <c r="C1356" s="252"/>
      <c r="D1356" s="253"/>
      <c r="E1356" s="253"/>
      <c r="H1356" s="245"/>
    </row>
    <row r="1357" spans="1:8" x14ac:dyDescent="0.25">
      <c r="A1357" s="251"/>
      <c r="B1357" s="251"/>
      <c r="C1357" s="252"/>
      <c r="D1357" s="253"/>
      <c r="E1357" s="253"/>
      <c r="H1357" s="245"/>
    </row>
    <row r="1358" spans="1:8" x14ac:dyDescent="0.25">
      <c r="A1358" s="251"/>
      <c r="B1358" s="251"/>
      <c r="C1358" s="252"/>
      <c r="D1358" s="253"/>
      <c r="E1358" s="253"/>
      <c r="H1358" s="245"/>
    </row>
    <row r="1359" spans="1:8" x14ac:dyDescent="0.25">
      <c r="A1359" s="251"/>
      <c r="B1359" s="251"/>
      <c r="C1359" s="252"/>
      <c r="D1359" s="253"/>
      <c r="E1359" s="253"/>
      <c r="H1359" s="245"/>
    </row>
    <row r="1360" spans="1:8" x14ac:dyDescent="0.25">
      <c r="A1360" s="251"/>
      <c r="B1360" s="251"/>
      <c r="C1360" s="252"/>
      <c r="D1360" s="253"/>
      <c r="E1360" s="253"/>
      <c r="H1360" s="245"/>
    </row>
    <row r="1361" spans="1:8" x14ac:dyDescent="0.25">
      <c r="A1361" s="251"/>
      <c r="B1361" s="251"/>
      <c r="C1361" s="252"/>
      <c r="D1361" s="253"/>
      <c r="E1361" s="253"/>
      <c r="H1361" s="245"/>
    </row>
    <row r="1362" spans="1:8" x14ac:dyDescent="0.25">
      <c r="A1362" s="251"/>
      <c r="B1362" s="251"/>
      <c r="C1362" s="252"/>
      <c r="D1362" s="253"/>
      <c r="E1362" s="253"/>
      <c r="H1362" s="245"/>
    </row>
    <row r="1363" spans="1:8" x14ac:dyDescent="0.25">
      <c r="A1363" s="251"/>
      <c r="B1363" s="251"/>
      <c r="C1363" s="252"/>
      <c r="D1363" s="253"/>
      <c r="E1363" s="253"/>
      <c r="H1363" s="245"/>
    </row>
    <row r="1364" spans="1:8" x14ac:dyDescent="0.25">
      <c r="A1364" s="251"/>
      <c r="B1364" s="251"/>
      <c r="C1364" s="252"/>
      <c r="D1364" s="253"/>
      <c r="E1364" s="253"/>
      <c r="H1364" s="245"/>
    </row>
    <row r="1365" spans="1:8" x14ac:dyDescent="0.25">
      <c r="A1365" s="251"/>
      <c r="B1365" s="251"/>
      <c r="C1365" s="252"/>
      <c r="D1365" s="253"/>
      <c r="E1365" s="253"/>
      <c r="H1365" s="245"/>
    </row>
    <row r="1366" spans="1:8" x14ac:dyDescent="0.25">
      <c r="A1366" s="251"/>
      <c r="B1366" s="251"/>
      <c r="C1366" s="252"/>
      <c r="D1366" s="253"/>
      <c r="E1366" s="253"/>
      <c r="H1366" s="245"/>
    </row>
    <row r="1367" spans="1:8" x14ac:dyDescent="0.25">
      <c r="A1367" s="251"/>
      <c r="B1367" s="251"/>
      <c r="C1367" s="252"/>
      <c r="D1367" s="253"/>
      <c r="E1367" s="253"/>
      <c r="H1367" s="245"/>
    </row>
    <row r="1368" spans="1:8" x14ac:dyDescent="0.25">
      <c r="A1368" s="251"/>
      <c r="B1368" s="251"/>
      <c r="C1368" s="252"/>
      <c r="D1368" s="253"/>
      <c r="E1368" s="253"/>
      <c r="H1368" s="245"/>
    </row>
    <row r="1369" spans="1:8" x14ac:dyDescent="0.25">
      <c r="A1369" s="251"/>
      <c r="B1369" s="251"/>
      <c r="C1369" s="252"/>
      <c r="D1369" s="253"/>
      <c r="E1369" s="253"/>
      <c r="H1369" s="245"/>
    </row>
    <row r="1370" spans="1:8" x14ac:dyDescent="0.25">
      <c r="A1370" s="251"/>
      <c r="B1370" s="251"/>
      <c r="C1370" s="252"/>
      <c r="D1370" s="253"/>
      <c r="E1370" s="253"/>
      <c r="H1370" s="245"/>
    </row>
    <row r="1371" spans="1:8" x14ac:dyDescent="0.25">
      <c r="A1371" s="251"/>
      <c r="B1371" s="251"/>
      <c r="C1371" s="252"/>
      <c r="D1371" s="253"/>
      <c r="E1371" s="253"/>
      <c r="H1371" s="245"/>
    </row>
    <row r="1372" spans="1:8" x14ac:dyDescent="0.25">
      <c r="A1372" s="251"/>
      <c r="B1372" s="251"/>
      <c r="C1372" s="252"/>
      <c r="D1372" s="253"/>
      <c r="E1372" s="253"/>
      <c r="H1372" s="245"/>
    </row>
    <row r="1373" spans="1:8" x14ac:dyDescent="0.25">
      <c r="A1373" s="251"/>
      <c r="B1373" s="251"/>
      <c r="C1373" s="252"/>
      <c r="D1373" s="253"/>
      <c r="E1373" s="253"/>
      <c r="H1373" s="245"/>
    </row>
    <row r="1374" spans="1:8" x14ac:dyDescent="0.25">
      <c r="A1374" s="251"/>
      <c r="B1374" s="251"/>
      <c r="C1374" s="252"/>
      <c r="D1374" s="253"/>
      <c r="E1374" s="253"/>
      <c r="H1374" s="245"/>
    </row>
    <row r="1375" spans="1:8" x14ac:dyDescent="0.25">
      <c r="A1375" s="251"/>
      <c r="B1375" s="251"/>
      <c r="C1375" s="252"/>
      <c r="D1375" s="253"/>
      <c r="E1375" s="253"/>
      <c r="H1375" s="245"/>
    </row>
    <row r="1376" spans="1:8" x14ac:dyDescent="0.25">
      <c r="A1376" s="251"/>
      <c r="B1376" s="251"/>
      <c r="C1376" s="252"/>
      <c r="D1376" s="253"/>
      <c r="E1376" s="253"/>
      <c r="H1376" s="245"/>
    </row>
    <row r="1377" spans="1:8" x14ac:dyDescent="0.25">
      <c r="A1377" s="251"/>
      <c r="B1377" s="251"/>
      <c r="C1377" s="252"/>
      <c r="D1377" s="253"/>
      <c r="E1377" s="253"/>
      <c r="H1377" s="245"/>
    </row>
    <row r="1378" spans="1:8" x14ac:dyDescent="0.25">
      <c r="A1378" s="251"/>
      <c r="B1378" s="251"/>
      <c r="C1378" s="252"/>
      <c r="D1378" s="253"/>
      <c r="E1378" s="253"/>
      <c r="H1378" s="245"/>
    </row>
    <row r="1379" spans="1:8" x14ac:dyDescent="0.25">
      <c r="A1379" s="251"/>
      <c r="B1379" s="251"/>
      <c r="C1379" s="252"/>
      <c r="D1379" s="253"/>
      <c r="E1379" s="253"/>
      <c r="H1379" s="245"/>
    </row>
    <row r="1380" spans="1:8" x14ac:dyDescent="0.25">
      <c r="A1380" s="251"/>
      <c r="B1380" s="251"/>
      <c r="C1380" s="252"/>
      <c r="D1380" s="253"/>
      <c r="E1380" s="253"/>
      <c r="H1380" s="245"/>
    </row>
    <row r="1381" spans="1:8" x14ac:dyDescent="0.25">
      <c r="A1381" s="251"/>
      <c r="B1381" s="251"/>
      <c r="C1381" s="252"/>
      <c r="D1381" s="253"/>
      <c r="E1381" s="253"/>
      <c r="H1381" s="245"/>
    </row>
    <row r="1382" spans="1:8" x14ac:dyDescent="0.25">
      <c r="A1382" s="251"/>
      <c r="B1382" s="251"/>
      <c r="C1382" s="252"/>
      <c r="D1382" s="253"/>
      <c r="E1382" s="253"/>
      <c r="H1382" s="245"/>
    </row>
    <row r="1383" spans="1:8" x14ac:dyDescent="0.25">
      <c r="A1383" s="251"/>
      <c r="B1383" s="251"/>
      <c r="C1383" s="252"/>
      <c r="D1383" s="253"/>
      <c r="E1383" s="253"/>
      <c r="H1383" s="245"/>
    </row>
    <row r="1384" spans="1:8" x14ac:dyDescent="0.25">
      <c r="A1384" s="251"/>
      <c r="B1384" s="251"/>
      <c r="C1384" s="252"/>
      <c r="D1384" s="253"/>
      <c r="E1384" s="253"/>
      <c r="H1384" s="245"/>
    </row>
    <row r="1385" spans="1:8" x14ac:dyDescent="0.25">
      <c r="A1385" s="251"/>
      <c r="B1385" s="251"/>
      <c r="C1385" s="252"/>
      <c r="D1385" s="253"/>
      <c r="E1385" s="253"/>
      <c r="H1385" s="245"/>
    </row>
    <row r="1386" spans="1:8" x14ac:dyDescent="0.25">
      <c r="A1386" s="251"/>
      <c r="B1386" s="251"/>
      <c r="C1386" s="252"/>
      <c r="D1386" s="253"/>
      <c r="E1386" s="253"/>
      <c r="H1386" s="245"/>
    </row>
    <row r="1387" spans="1:8" x14ac:dyDescent="0.25">
      <c r="A1387" s="251"/>
      <c r="B1387" s="251"/>
      <c r="C1387" s="252"/>
      <c r="D1387" s="253"/>
      <c r="E1387" s="253"/>
      <c r="H1387" s="245"/>
    </row>
    <row r="1388" spans="1:8" x14ac:dyDescent="0.25">
      <c r="A1388" s="251"/>
      <c r="B1388" s="251"/>
      <c r="C1388" s="252"/>
      <c r="D1388" s="253"/>
      <c r="E1388" s="253"/>
      <c r="H1388" s="245"/>
    </row>
    <row r="1389" spans="1:8" x14ac:dyDescent="0.25">
      <c r="A1389" s="251"/>
      <c r="B1389" s="251"/>
      <c r="C1389" s="252"/>
      <c r="D1389" s="253"/>
      <c r="E1389" s="253"/>
      <c r="H1389" s="245"/>
    </row>
    <row r="1390" spans="1:8" x14ac:dyDescent="0.25">
      <c r="A1390" s="251"/>
      <c r="B1390" s="251"/>
      <c r="C1390" s="252"/>
      <c r="D1390" s="253"/>
      <c r="E1390" s="253"/>
      <c r="H1390" s="245"/>
    </row>
    <row r="1391" spans="1:8" x14ac:dyDescent="0.25">
      <c r="A1391" s="251"/>
      <c r="B1391" s="251"/>
      <c r="C1391" s="252"/>
      <c r="D1391" s="253"/>
      <c r="E1391" s="253"/>
      <c r="H1391" s="245"/>
    </row>
    <row r="1392" spans="1:8" x14ac:dyDescent="0.25">
      <c r="A1392" s="251"/>
      <c r="B1392" s="251"/>
      <c r="C1392" s="252"/>
      <c r="D1392" s="253"/>
      <c r="E1392" s="253"/>
      <c r="H1392" s="245"/>
    </row>
    <row r="1393" spans="1:8" x14ac:dyDescent="0.25">
      <c r="A1393" s="251"/>
      <c r="B1393" s="251"/>
      <c r="C1393" s="252"/>
      <c r="D1393" s="253"/>
      <c r="E1393" s="253"/>
      <c r="H1393" s="245"/>
    </row>
    <row r="1394" spans="1:8" x14ac:dyDescent="0.25">
      <c r="A1394" s="251"/>
      <c r="B1394" s="251"/>
      <c r="C1394" s="252"/>
      <c r="D1394" s="253"/>
      <c r="E1394" s="253"/>
      <c r="H1394" s="245"/>
    </row>
    <row r="1395" spans="1:8" x14ac:dyDescent="0.25">
      <c r="A1395" s="251"/>
      <c r="B1395" s="251"/>
      <c r="C1395" s="252"/>
      <c r="D1395" s="253"/>
      <c r="E1395" s="253"/>
      <c r="H1395" s="245"/>
    </row>
    <row r="1396" spans="1:8" x14ac:dyDescent="0.25">
      <c r="A1396" s="251"/>
      <c r="B1396" s="251"/>
      <c r="C1396" s="252"/>
      <c r="D1396" s="253"/>
      <c r="E1396" s="253"/>
      <c r="H1396" s="245"/>
    </row>
    <row r="1397" spans="1:8" x14ac:dyDescent="0.25">
      <c r="A1397" s="251"/>
      <c r="B1397" s="251"/>
      <c r="C1397" s="252"/>
      <c r="D1397" s="253"/>
      <c r="E1397" s="253"/>
      <c r="H1397" s="245"/>
    </row>
    <row r="1398" spans="1:8" x14ac:dyDescent="0.25">
      <c r="A1398" s="251"/>
      <c r="B1398" s="251"/>
      <c r="C1398" s="252"/>
      <c r="D1398" s="253"/>
      <c r="E1398" s="253"/>
      <c r="H1398" s="245"/>
    </row>
    <row r="1399" spans="1:8" x14ac:dyDescent="0.25">
      <c r="A1399" s="251"/>
      <c r="B1399" s="251"/>
      <c r="C1399" s="252"/>
      <c r="D1399" s="253"/>
      <c r="E1399" s="253"/>
      <c r="H1399" s="245"/>
    </row>
    <row r="1400" spans="1:8" x14ac:dyDescent="0.25">
      <c r="A1400" s="251"/>
      <c r="B1400" s="251"/>
      <c r="C1400" s="252"/>
      <c r="D1400" s="253"/>
      <c r="E1400" s="253"/>
      <c r="H1400" s="245"/>
    </row>
    <row r="1401" spans="1:8" x14ac:dyDescent="0.25">
      <c r="A1401" s="251"/>
      <c r="B1401" s="251"/>
      <c r="C1401" s="252"/>
      <c r="D1401" s="253"/>
      <c r="E1401" s="253"/>
      <c r="H1401" s="245"/>
    </row>
    <row r="1402" spans="1:8" x14ac:dyDescent="0.25">
      <c r="A1402" s="251"/>
      <c r="B1402" s="251"/>
      <c r="C1402" s="252"/>
      <c r="D1402" s="253"/>
      <c r="E1402" s="253"/>
      <c r="H1402" s="245"/>
    </row>
    <row r="1403" spans="1:8" x14ac:dyDescent="0.25">
      <c r="A1403" s="251"/>
      <c r="B1403" s="251"/>
      <c r="C1403" s="252"/>
      <c r="D1403" s="253"/>
      <c r="E1403" s="253"/>
      <c r="H1403" s="245"/>
    </row>
    <row r="1404" spans="1:8" x14ac:dyDescent="0.25">
      <c r="A1404" s="251"/>
      <c r="B1404" s="251"/>
      <c r="C1404" s="252"/>
      <c r="D1404" s="253"/>
      <c r="E1404" s="253"/>
      <c r="H1404" s="245"/>
    </row>
    <row r="1405" spans="1:8" x14ac:dyDescent="0.25">
      <c r="A1405" s="251"/>
      <c r="B1405" s="251"/>
      <c r="C1405" s="252"/>
      <c r="D1405" s="253"/>
      <c r="E1405" s="253"/>
      <c r="H1405" s="245"/>
    </row>
    <row r="1406" spans="1:8" x14ac:dyDescent="0.25">
      <c r="A1406" s="251"/>
      <c r="B1406" s="251"/>
      <c r="C1406" s="252"/>
      <c r="D1406" s="253"/>
      <c r="E1406" s="253"/>
      <c r="H1406" s="245"/>
    </row>
    <row r="1407" spans="1:8" x14ac:dyDescent="0.25">
      <c r="A1407" s="251"/>
      <c r="B1407" s="251"/>
      <c r="C1407" s="252"/>
      <c r="D1407" s="253"/>
      <c r="E1407" s="253"/>
      <c r="H1407" s="245"/>
    </row>
    <row r="1408" spans="1:8" x14ac:dyDescent="0.25">
      <c r="A1408" s="251"/>
      <c r="B1408" s="251"/>
      <c r="C1408" s="252"/>
      <c r="D1408" s="253"/>
      <c r="E1408" s="253"/>
      <c r="H1408" s="245"/>
    </row>
    <row r="1409" spans="1:8" x14ac:dyDescent="0.25">
      <c r="A1409" s="251"/>
      <c r="B1409" s="251"/>
      <c r="C1409" s="252"/>
      <c r="D1409" s="253"/>
      <c r="E1409" s="253"/>
      <c r="H1409" s="245"/>
    </row>
    <row r="1410" spans="1:8" x14ac:dyDescent="0.25">
      <c r="A1410" s="251"/>
      <c r="B1410" s="251"/>
      <c r="C1410" s="252"/>
      <c r="D1410" s="253"/>
      <c r="E1410" s="253"/>
      <c r="H1410" s="245"/>
    </row>
    <row r="1411" spans="1:8" x14ac:dyDescent="0.25">
      <c r="A1411" s="251"/>
      <c r="B1411" s="251"/>
      <c r="C1411" s="252"/>
      <c r="D1411" s="253"/>
      <c r="E1411" s="253"/>
      <c r="H1411" s="245"/>
    </row>
    <row r="1412" spans="1:8" x14ac:dyDescent="0.25">
      <c r="A1412" s="251"/>
      <c r="B1412" s="251"/>
      <c r="C1412" s="252"/>
      <c r="D1412" s="253"/>
      <c r="E1412" s="253"/>
      <c r="H1412" s="245"/>
    </row>
    <row r="1413" spans="1:8" x14ac:dyDescent="0.25">
      <c r="A1413" s="251"/>
      <c r="B1413" s="251"/>
      <c r="C1413" s="252"/>
      <c r="D1413" s="253"/>
      <c r="E1413" s="253"/>
      <c r="H1413" s="245"/>
    </row>
    <row r="1414" spans="1:8" x14ac:dyDescent="0.25">
      <c r="A1414" s="251"/>
      <c r="B1414" s="251"/>
      <c r="C1414" s="252"/>
      <c r="D1414" s="253"/>
      <c r="E1414" s="253"/>
      <c r="H1414" s="245"/>
    </row>
    <row r="1415" spans="1:8" x14ac:dyDescent="0.25">
      <c r="A1415" s="251"/>
      <c r="B1415" s="251"/>
      <c r="C1415" s="252"/>
      <c r="D1415" s="253"/>
      <c r="E1415" s="253"/>
      <c r="H1415" s="245"/>
    </row>
    <row r="1416" spans="1:8" x14ac:dyDescent="0.25">
      <c r="A1416" s="251"/>
      <c r="B1416" s="251"/>
      <c r="C1416" s="252"/>
      <c r="D1416" s="253"/>
      <c r="E1416" s="253"/>
      <c r="H1416" s="245"/>
    </row>
    <row r="1417" spans="1:8" x14ac:dyDescent="0.25">
      <c r="A1417" s="251"/>
      <c r="B1417" s="251"/>
      <c r="C1417" s="252"/>
      <c r="D1417" s="253"/>
      <c r="E1417" s="253"/>
      <c r="H1417" s="245"/>
    </row>
    <row r="1418" spans="1:8" x14ac:dyDescent="0.25">
      <c r="A1418" s="251"/>
      <c r="B1418" s="251"/>
      <c r="C1418" s="252"/>
      <c r="D1418" s="253"/>
      <c r="E1418" s="253"/>
      <c r="H1418" s="245"/>
    </row>
    <row r="1419" spans="1:8" x14ac:dyDescent="0.25">
      <c r="A1419" s="251"/>
      <c r="B1419" s="251"/>
      <c r="C1419" s="252"/>
      <c r="D1419" s="253"/>
      <c r="E1419" s="253"/>
      <c r="H1419" s="245"/>
    </row>
    <row r="1420" spans="1:8" x14ac:dyDescent="0.25">
      <c r="A1420" s="251"/>
      <c r="B1420" s="251"/>
      <c r="C1420" s="252"/>
      <c r="D1420" s="253"/>
      <c r="E1420" s="253"/>
      <c r="H1420" s="245"/>
    </row>
    <row r="1421" spans="1:8" x14ac:dyDescent="0.25">
      <c r="A1421" s="251"/>
      <c r="B1421" s="251"/>
      <c r="C1421" s="252"/>
      <c r="D1421" s="253"/>
      <c r="E1421" s="253"/>
      <c r="H1421" s="245"/>
    </row>
    <row r="1422" spans="1:8" x14ac:dyDescent="0.25">
      <c r="A1422" s="251"/>
      <c r="B1422" s="251"/>
      <c r="C1422" s="252"/>
      <c r="D1422" s="253"/>
      <c r="E1422" s="253"/>
      <c r="H1422" s="245"/>
    </row>
    <row r="1423" spans="1:8" x14ac:dyDescent="0.25">
      <c r="A1423" s="251"/>
      <c r="B1423" s="251"/>
      <c r="C1423" s="252"/>
      <c r="D1423" s="253"/>
      <c r="E1423" s="253"/>
      <c r="H1423" s="245"/>
    </row>
    <row r="1424" spans="1:8" x14ac:dyDescent="0.25">
      <c r="A1424" s="251"/>
      <c r="B1424" s="251"/>
      <c r="C1424" s="252"/>
      <c r="D1424" s="253"/>
      <c r="E1424" s="253"/>
      <c r="H1424" s="245"/>
    </row>
    <row r="1425" spans="1:8" x14ac:dyDescent="0.25">
      <c r="A1425" s="251"/>
      <c r="B1425" s="251"/>
      <c r="C1425" s="252"/>
      <c r="D1425" s="253"/>
      <c r="E1425" s="253"/>
      <c r="H1425" s="245"/>
    </row>
    <row r="1426" spans="1:8" x14ac:dyDescent="0.25">
      <c r="A1426" s="251"/>
      <c r="B1426" s="251"/>
      <c r="C1426" s="252"/>
      <c r="D1426" s="253"/>
      <c r="E1426" s="253"/>
      <c r="H1426" s="245"/>
    </row>
    <row r="1427" spans="1:8" x14ac:dyDescent="0.25">
      <c r="A1427" s="251"/>
      <c r="B1427" s="251"/>
      <c r="C1427" s="252"/>
      <c r="D1427" s="253"/>
      <c r="E1427" s="253"/>
      <c r="H1427" s="245"/>
    </row>
    <row r="1428" spans="1:8" x14ac:dyDescent="0.25">
      <c r="A1428" s="251"/>
      <c r="B1428" s="251"/>
      <c r="C1428" s="252"/>
      <c r="D1428" s="253"/>
      <c r="E1428" s="253"/>
      <c r="H1428" s="245"/>
    </row>
    <row r="1429" spans="1:8" x14ac:dyDescent="0.25">
      <c r="A1429" s="251"/>
      <c r="B1429" s="251"/>
      <c r="C1429" s="252"/>
      <c r="D1429" s="253"/>
      <c r="E1429" s="253"/>
      <c r="H1429" s="245"/>
    </row>
    <row r="1430" spans="1:8" x14ac:dyDescent="0.25">
      <c r="A1430" s="251"/>
      <c r="B1430" s="251"/>
      <c r="C1430" s="252"/>
      <c r="D1430" s="253"/>
      <c r="E1430" s="253"/>
      <c r="H1430" s="245"/>
    </row>
    <row r="1431" spans="1:8" x14ac:dyDescent="0.25">
      <c r="A1431" s="251"/>
      <c r="B1431" s="251"/>
      <c r="C1431" s="252"/>
      <c r="D1431" s="253"/>
      <c r="E1431" s="253"/>
      <c r="H1431" s="245"/>
    </row>
    <row r="1432" spans="1:8" x14ac:dyDescent="0.25">
      <c r="A1432" s="251"/>
      <c r="B1432" s="251"/>
      <c r="C1432" s="252"/>
      <c r="D1432" s="253"/>
      <c r="E1432" s="253"/>
      <c r="H1432" s="245"/>
    </row>
    <row r="1433" spans="1:8" x14ac:dyDescent="0.25">
      <c r="A1433" s="251"/>
      <c r="B1433" s="251"/>
      <c r="C1433" s="252"/>
      <c r="D1433" s="253"/>
      <c r="E1433" s="253"/>
      <c r="H1433" s="245"/>
    </row>
    <row r="1434" spans="1:8" x14ac:dyDescent="0.25">
      <c r="A1434" s="251"/>
      <c r="B1434" s="251"/>
      <c r="C1434" s="252"/>
      <c r="D1434" s="253"/>
      <c r="E1434" s="253"/>
      <c r="H1434" s="245"/>
    </row>
    <row r="1435" spans="1:8" x14ac:dyDescent="0.25">
      <c r="A1435" s="251"/>
      <c r="B1435" s="251"/>
      <c r="C1435" s="252"/>
      <c r="D1435" s="253"/>
      <c r="E1435" s="253"/>
      <c r="H1435" s="245"/>
    </row>
    <row r="1436" spans="1:8" x14ac:dyDescent="0.25">
      <c r="A1436" s="251"/>
      <c r="B1436" s="251"/>
      <c r="C1436" s="252"/>
      <c r="D1436" s="253"/>
      <c r="E1436" s="253"/>
      <c r="H1436" s="245"/>
    </row>
    <row r="1437" spans="1:8" x14ac:dyDescent="0.25">
      <c r="A1437" s="251"/>
      <c r="B1437" s="251"/>
      <c r="C1437" s="252"/>
      <c r="D1437" s="253"/>
      <c r="E1437" s="253"/>
      <c r="H1437" s="245"/>
    </row>
    <row r="1438" spans="1:8" x14ac:dyDescent="0.25">
      <c r="A1438" s="251"/>
      <c r="B1438" s="251"/>
      <c r="C1438" s="252"/>
      <c r="D1438" s="253"/>
      <c r="E1438" s="253"/>
      <c r="H1438" s="245"/>
    </row>
    <row r="1439" spans="1:8" x14ac:dyDescent="0.25">
      <c r="A1439" s="251"/>
      <c r="B1439" s="251"/>
      <c r="C1439" s="252"/>
      <c r="D1439" s="253"/>
      <c r="E1439" s="253"/>
      <c r="H1439" s="245"/>
    </row>
    <row r="1440" spans="1:8" x14ac:dyDescent="0.25">
      <c r="A1440" s="251"/>
      <c r="B1440" s="251"/>
      <c r="C1440" s="252"/>
      <c r="D1440" s="253"/>
      <c r="E1440" s="253"/>
      <c r="H1440" s="245"/>
    </row>
    <row r="1441" spans="1:8" x14ac:dyDescent="0.25">
      <c r="A1441" s="251"/>
      <c r="B1441" s="251"/>
      <c r="C1441" s="252"/>
      <c r="D1441" s="253"/>
      <c r="E1441" s="253"/>
      <c r="H1441" s="245"/>
    </row>
    <row r="1442" spans="1:8" x14ac:dyDescent="0.25">
      <c r="A1442" s="251"/>
      <c r="B1442" s="251"/>
      <c r="C1442" s="252"/>
      <c r="D1442" s="253"/>
      <c r="E1442" s="253"/>
      <c r="H1442" s="245"/>
    </row>
    <row r="1443" spans="1:8" x14ac:dyDescent="0.25">
      <c r="A1443" s="251"/>
      <c r="B1443" s="251"/>
      <c r="C1443" s="252"/>
      <c r="D1443" s="253"/>
      <c r="E1443" s="253"/>
      <c r="H1443" s="245"/>
    </row>
    <row r="1444" spans="1:8" x14ac:dyDescent="0.25">
      <c r="A1444" s="251"/>
      <c r="B1444" s="251"/>
      <c r="C1444" s="252"/>
      <c r="D1444" s="253"/>
      <c r="E1444" s="253"/>
      <c r="H1444" s="245"/>
    </row>
    <row r="1445" spans="1:8" x14ac:dyDescent="0.25">
      <c r="A1445" s="251"/>
      <c r="B1445" s="251"/>
      <c r="C1445" s="252"/>
      <c r="D1445" s="253"/>
      <c r="E1445" s="253"/>
      <c r="H1445" s="245"/>
    </row>
    <row r="1446" spans="1:8" x14ac:dyDescent="0.25">
      <c r="A1446" s="251"/>
      <c r="B1446" s="251"/>
      <c r="C1446" s="252"/>
      <c r="D1446" s="253"/>
      <c r="E1446" s="253"/>
      <c r="H1446" s="245"/>
    </row>
    <row r="1447" spans="1:8" x14ac:dyDescent="0.25">
      <c r="A1447" s="251"/>
      <c r="B1447" s="251"/>
      <c r="C1447" s="252"/>
      <c r="D1447" s="253"/>
      <c r="E1447" s="253"/>
      <c r="H1447" s="245"/>
    </row>
    <row r="1448" spans="1:8" x14ac:dyDescent="0.25">
      <c r="A1448" s="251"/>
      <c r="B1448" s="251"/>
      <c r="C1448" s="252"/>
      <c r="D1448" s="253"/>
      <c r="E1448" s="253"/>
      <c r="H1448" s="245"/>
    </row>
    <row r="1449" spans="1:8" x14ac:dyDescent="0.25">
      <c r="A1449" s="251"/>
      <c r="B1449" s="251"/>
      <c r="C1449" s="252"/>
      <c r="D1449" s="253"/>
      <c r="E1449" s="253"/>
      <c r="H1449" s="245"/>
    </row>
    <row r="1450" spans="1:8" x14ac:dyDescent="0.25">
      <c r="A1450" s="251"/>
      <c r="B1450" s="251"/>
      <c r="C1450" s="252"/>
      <c r="D1450" s="253"/>
      <c r="E1450" s="253"/>
      <c r="H1450" s="245"/>
    </row>
    <row r="1451" spans="1:8" x14ac:dyDescent="0.25">
      <c r="A1451" s="251"/>
      <c r="B1451" s="251"/>
      <c r="C1451" s="252"/>
      <c r="D1451" s="253"/>
      <c r="E1451" s="253"/>
      <c r="H1451" s="245"/>
    </row>
    <row r="1452" spans="1:8" x14ac:dyDescent="0.25">
      <c r="A1452" s="251"/>
      <c r="B1452" s="251"/>
      <c r="C1452" s="252"/>
      <c r="D1452" s="253"/>
      <c r="E1452" s="253"/>
      <c r="H1452" s="245"/>
    </row>
    <row r="1453" spans="1:8" x14ac:dyDescent="0.25">
      <c r="A1453" s="251"/>
      <c r="B1453" s="251"/>
      <c r="C1453" s="252"/>
      <c r="D1453" s="253"/>
      <c r="E1453" s="253"/>
      <c r="H1453" s="245"/>
    </row>
    <row r="1454" spans="1:8" x14ac:dyDescent="0.25">
      <c r="A1454" s="251"/>
      <c r="B1454" s="251"/>
      <c r="C1454" s="252"/>
      <c r="D1454" s="253"/>
      <c r="E1454" s="253"/>
      <c r="H1454" s="245"/>
    </row>
    <row r="1455" spans="1:8" x14ac:dyDescent="0.25">
      <c r="A1455" s="251"/>
      <c r="B1455" s="251"/>
      <c r="C1455" s="252"/>
      <c r="D1455" s="253"/>
      <c r="E1455" s="253"/>
      <c r="H1455" s="245"/>
    </row>
    <row r="1456" spans="1:8" x14ac:dyDescent="0.25">
      <c r="A1456" s="251"/>
      <c r="B1456" s="251"/>
      <c r="C1456" s="252"/>
      <c r="D1456" s="253"/>
      <c r="E1456" s="253"/>
      <c r="H1456" s="245"/>
    </row>
    <row r="1457" spans="1:8" x14ac:dyDescent="0.25">
      <c r="A1457" s="251"/>
      <c r="B1457" s="251"/>
      <c r="C1457" s="252"/>
      <c r="D1457" s="253"/>
      <c r="E1457" s="253"/>
      <c r="H1457" s="245"/>
    </row>
    <row r="1458" spans="1:8" x14ac:dyDescent="0.25">
      <c r="A1458" s="251"/>
      <c r="B1458" s="251"/>
      <c r="C1458" s="252"/>
      <c r="D1458" s="253"/>
      <c r="E1458" s="253"/>
      <c r="H1458" s="245"/>
    </row>
    <row r="1459" spans="1:8" x14ac:dyDescent="0.25">
      <c r="A1459" s="251"/>
      <c r="B1459" s="251"/>
      <c r="C1459" s="252"/>
      <c r="D1459" s="253"/>
      <c r="E1459" s="253"/>
      <c r="H1459" s="245"/>
    </row>
    <row r="1460" spans="1:8" x14ac:dyDescent="0.25">
      <c r="A1460" s="251"/>
      <c r="B1460" s="251"/>
      <c r="C1460" s="252"/>
      <c r="D1460" s="253"/>
      <c r="E1460" s="253"/>
      <c r="H1460" s="245"/>
    </row>
    <row r="1461" spans="1:8" x14ac:dyDescent="0.25">
      <c r="A1461" s="251"/>
      <c r="B1461" s="251"/>
      <c r="C1461" s="252"/>
      <c r="D1461" s="253"/>
      <c r="E1461" s="253"/>
      <c r="H1461" s="245"/>
    </row>
    <row r="1462" spans="1:8" x14ac:dyDescent="0.25">
      <c r="A1462" s="251"/>
      <c r="B1462" s="251"/>
      <c r="C1462" s="252"/>
      <c r="D1462" s="253"/>
      <c r="E1462" s="253"/>
      <c r="H1462" s="245"/>
    </row>
    <row r="1463" spans="1:8" x14ac:dyDescent="0.25">
      <c r="A1463" s="251"/>
      <c r="B1463" s="251"/>
      <c r="C1463" s="252"/>
      <c r="D1463" s="253"/>
      <c r="E1463" s="253"/>
      <c r="H1463" s="245"/>
    </row>
    <row r="1464" spans="1:8" x14ac:dyDescent="0.25">
      <c r="A1464" s="251"/>
      <c r="B1464" s="251"/>
      <c r="C1464" s="252"/>
      <c r="D1464" s="253"/>
      <c r="E1464" s="253"/>
      <c r="H1464" s="245"/>
    </row>
    <row r="1465" spans="1:8" x14ac:dyDescent="0.25">
      <c r="A1465" s="251"/>
      <c r="B1465" s="251"/>
      <c r="C1465" s="252"/>
      <c r="D1465" s="253"/>
      <c r="E1465" s="253"/>
      <c r="H1465" s="245"/>
    </row>
    <row r="1466" spans="1:8" x14ac:dyDescent="0.25">
      <c r="A1466" s="251"/>
      <c r="B1466" s="251"/>
      <c r="C1466" s="252"/>
      <c r="D1466" s="253"/>
      <c r="E1466" s="253"/>
      <c r="H1466" s="245"/>
    </row>
    <row r="1467" spans="1:8" x14ac:dyDescent="0.25">
      <c r="A1467" s="251"/>
      <c r="B1467" s="251"/>
      <c r="C1467" s="252"/>
      <c r="D1467" s="253"/>
      <c r="E1467" s="253"/>
      <c r="H1467" s="245"/>
    </row>
    <row r="1468" spans="1:8" x14ac:dyDescent="0.25">
      <c r="A1468" s="251"/>
      <c r="B1468" s="251"/>
      <c r="C1468" s="252"/>
      <c r="D1468" s="253"/>
      <c r="E1468" s="253"/>
      <c r="H1468" s="245"/>
    </row>
    <row r="1469" spans="1:8" x14ac:dyDescent="0.25">
      <c r="A1469" s="251"/>
      <c r="B1469" s="251"/>
      <c r="C1469" s="252"/>
      <c r="D1469" s="253"/>
      <c r="E1469" s="253"/>
      <c r="H1469" s="245"/>
    </row>
    <row r="1470" spans="1:8" x14ac:dyDescent="0.25">
      <c r="A1470" s="251"/>
      <c r="B1470" s="251"/>
      <c r="C1470" s="252"/>
      <c r="D1470" s="253"/>
      <c r="E1470" s="253"/>
      <c r="H1470" s="245"/>
    </row>
    <row r="1471" spans="1:8" x14ac:dyDescent="0.25">
      <c r="A1471" s="251"/>
      <c r="B1471" s="251"/>
      <c r="C1471" s="252"/>
      <c r="D1471" s="253"/>
      <c r="E1471" s="253"/>
      <c r="H1471" s="245"/>
    </row>
    <row r="1472" spans="1:8" x14ac:dyDescent="0.25">
      <c r="A1472" s="251"/>
      <c r="B1472" s="251"/>
      <c r="C1472" s="252"/>
      <c r="D1472" s="253"/>
      <c r="E1472" s="253"/>
      <c r="H1472" s="245"/>
    </row>
    <row r="1473" spans="1:8" x14ac:dyDescent="0.25">
      <c r="A1473" s="251"/>
      <c r="B1473" s="251"/>
      <c r="C1473" s="252"/>
      <c r="D1473" s="253"/>
      <c r="E1473" s="253"/>
      <c r="H1473" s="245"/>
    </row>
    <row r="1474" spans="1:8" x14ac:dyDescent="0.25">
      <c r="A1474" s="251"/>
      <c r="B1474" s="251"/>
      <c r="C1474" s="252"/>
      <c r="D1474" s="253"/>
      <c r="E1474" s="253"/>
      <c r="H1474" s="245"/>
    </row>
    <row r="1475" spans="1:8" x14ac:dyDescent="0.25">
      <c r="A1475" s="251"/>
      <c r="B1475" s="251"/>
      <c r="C1475" s="252"/>
      <c r="D1475" s="253"/>
      <c r="E1475" s="253"/>
      <c r="H1475" s="245"/>
    </row>
    <row r="1476" spans="1:8" x14ac:dyDescent="0.25">
      <c r="A1476" s="251"/>
      <c r="B1476" s="251"/>
      <c r="C1476" s="252"/>
      <c r="D1476" s="253"/>
      <c r="E1476" s="253"/>
      <c r="H1476" s="245"/>
    </row>
    <row r="1477" spans="1:8" x14ac:dyDescent="0.25">
      <c r="A1477" s="251"/>
      <c r="B1477" s="251"/>
      <c r="C1477" s="252"/>
      <c r="D1477" s="253"/>
      <c r="E1477" s="253"/>
      <c r="H1477" s="245"/>
    </row>
    <row r="1478" spans="1:8" x14ac:dyDescent="0.25">
      <c r="A1478" s="251"/>
      <c r="B1478" s="251"/>
      <c r="C1478" s="252"/>
      <c r="D1478" s="253"/>
      <c r="E1478" s="253"/>
      <c r="H1478" s="245"/>
    </row>
    <row r="1479" spans="1:8" x14ac:dyDescent="0.25">
      <c r="A1479" s="251"/>
      <c r="B1479" s="251"/>
      <c r="C1479" s="252"/>
      <c r="D1479" s="253"/>
      <c r="E1479" s="253"/>
      <c r="H1479" s="245"/>
    </row>
    <row r="1480" spans="1:8" x14ac:dyDescent="0.25">
      <c r="A1480" s="251"/>
      <c r="B1480" s="251"/>
      <c r="C1480" s="252"/>
      <c r="D1480" s="253"/>
      <c r="E1480" s="253"/>
      <c r="H1480" s="245"/>
    </row>
    <row r="1481" spans="1:8" x14ac:dyDescent="0.25">
      <c r="A1481" s="251"/>
      <c r="B1481" s="251"/>
      <c r="C1481" s="252"/>
      <c r="D1481" s="253"/>
      <c r="E1481" s="253"/>
      <c r="H1481" s="245"/>
    </row>
    <row r="1482" spans="1:8" x14ac:dyDescent="0.25">
      <c r="A1482" s="251"/>
      <c r="B1482" s="251"/>
      <c r="C1482" s="252"/>
      <c r="D1482" s="253"/>
      <c r="E1482" s="253"/>
      <c r="H1482" s="245"/>
    </row>
    <row r="1483" spans="1:8" x14ac:dyDescent="0.25">
      <c r="A1483" s="251"/>
      <c r="B1483" s="251"/>
      <c r="C1483" s="252"/>
      <c r="D1483" s="253"/>
      <c r="E1483" s="253"/>
      <c r="H1483" s="245"/>
    </row>
    <row r="1484" spans="1:8" x14ac:dyDescent="0.25">
      <c r="A1484" s="251"/>
      <c r="B1484" s="251"/>
      <c r="C1484" s="252"/>
      <c r="D1484" s="253"/>
      <c r="E1484" s="253"/>
      <c r="H1484" s="245"/>
    </row>
    <row r="1485" spans="1:8" x14ac:dyDescent="0.25">
      <c r="A1485" s="251"/>
      <c r="B1485" s="251"/>
      <c r="C1485" s="252"/>
      <c r="D1485" s="253"/>
      <c r="E1485" s="253"/>
      <c r="H1485" s="245"/>
    </row>
    <row r="1486" spans="1:8" x14ac:dyDescent="0.25">
      <c r="A1486" s="251"/>
      <c r="B1486" s="251"/>
      <c r="C1486" s="252"/>
      <c r="D1486" s="253"/>
      <c r="E1486" s="253"/>
      <c r="H1486" s="245"/>
    </row>
    <row r="1487" spans="1:8" x14ac:dyDescent="0.25">
      <c r="A1487" s="251"/>
      <c r="B1487" s="251"/>
      <c r="C1487" s="252"/>
      <c r="D1487" s="253"/>
      <c r="E1487" s="253"/>
      <c r="H1487" s="245"/>
    </row>
    <row r="1488" spans="1:8" x14ac:dyDescent="0.25">
      <c r="A1488" s="251"/>
      <c r="B1488" s="251"/>
      <c r="C1488" s="252"/>
      <c r="D1488" s="253"/>
      <c r="E1488" s="253"/>
      <c r="H1488" s="245"/>
    </row>
    <row r="1489" spans="1:8" x14ac:dyDescent="0.25">
      <c r="A1489" s="251"/>
      <c r="B1489" s="251"/>
      <c r="C1489" s="252"/>
      <c r="D1489" s="253"/>
      <c r="E1489" s="253"/>
      <c r="H1489" s="245"/>
    </row>
    <row r="1490" spans="1:8" x14ac:dyDescent="0.25">
      <c r="A1490" s="251"/>
      <c r="B1490" s="251"/>
      <c r="C1490" s="252"/>
      <c r="D1490" s="253"/>
      <c r="E1490" s="253"/>
      <c r="H1490" s="245"/>
    </row>
    <row r="1491" spans="1:8" x14ac:dyDescent="0.25">
      <c r="A1491" s="251"/>
      <c r="B1491" s="251"/>
      <c r="C1491" s="252"/>
      <c r="D1491" s="253"/>
      <c r="E1491" s="253"/>
      <c r="H1491" s="245"/>
    </row>
    <row r="1492" spans="1:8" x14ac:dyDescent="0.25">
      <c r="A1492" s="251"/>
      <c r="B1492" s="251"/>
      <c r="C1492" s="252"/>
      <c r="D1492" s="253"/>
      <c r="E1492" s="253"/>
      <c r="H1492" s="245"/>
    </row>
    <row r="1493" spans="1:8" x14ac:dyDescent="0.25">
      <c r="A1493" s="251"/>
      <c r="B1493" s="251"/>
      <c r="C1493" s="252"/>
      <c r="D1493" s="253"/>
      <c r="E1493" s="253"/>
      <c r="H1493" s="245"/>
    </row>
    <row r="1494" spans="1:8" x14ac:dyDescent="0.25">
      <c r="A1494" s="251"/>
      <c r="B1494" s="251"/>
      <c r="C1494" s="252"/>
      <c r="D1494" s="253"/>
      <c r="E1494" s="253"/>
      <c r="H1494" s="245"/>
    </row>
    <row r="1495" spans="1:8" x14ac:dyDescent="0.25">
      <c r="A1495" s="251"/>
      <c r="B1495" s="251"/>
      <c r="C1495" s="252"/>
      <c r="D1495" s="253"/>
      <c r="E1495" s="253"/>
      <c r="H1495" s="245"/>
    </row>
    <row r="1496" spans="1:8" x14ac:dyDescent="0.25">
      <c r="A1496" s="251"/>
      <c r="B1496" s="251"/>
      <c r="C1496" s="252"/>
      <c r="D1496" s="253"/>
      <c r="E1496" s="253"/>
      <c r="H1496" s="245"/>
    </row>
    <row r="1497" spans="1:8" x14ac:dyDescent="0.25">
      <c r="A1497" s="251"/>
      <c r="B1497" s="251"/>
      <c r="C1497" s="252"/>
      <c r="D1497" s="253"/>
      <c r="E1497" s="253"/>
      <c r="H1497" s="245"/>
    </row>
    <row r="1498" spans="1:8" x14ac:dyDescent="0.25">
      <c r="A1498" s="251"/>
      <c r="B1498" s="251"/>
      <c r="C1498" s="252"/>
      <c r="D1498" s="253"/>
      <c r="E1498" s="253"/>
      <c r="H1498" s="245"/>
    </row>
    <row r="1499" spans="1:8" x14ac:dyDescent="0.25">
      <c r="A1499" s="251"/>
      <c r="B1499" s="251"/>
      <c r="C1499" s="252"/>
      <c r="D1499" s="253"/>
      <c r="E1499" s="253"/>
      <c r="H1499" s="245"/>
    </row>
    <row r="1500" spans="1:8" x14ac:dyDescent="0.25">
      <c r="A1500" s="251"/>
      <c r="B1500" s="251"/>
      <c r="C1500" s="252"/>
      <c r="D1500" s="253"/>
      <c r="E1500" s="253"/>
      <c r="H1500" s="245"/>
    </row>
    <row r="1501" spans="1:8" x14ac:dyDescent="0.25">
      <c r="A1501" s="251"/>
      <c r="B1501" s="251"/>
      <c r="C1501" s="252"/>
      <c r="D1501" s="253"/>
      <c r="E1501" s="253"/>
      <c r="H1501" s="245"/>
    </row>
    <row r="1502" spans="1:8" x14ac:dyDescent="0.25">
      <c r="A1502" s="251"/>
      <c r="B1502" s="251"/>
      <c r="C1502" s="252"/>
      <c r="D1502" s="253"/>
      <c r="E1502" s="253"/>
      <c r="H1502" s="245"/>
    </row>
    <row r="1503" spans="1:8" x14ac:dyDescent="0.25">
      <c r="A1503" s="251"/>
      <c r="B1503" s="251"/>
      <c r="C1503" s="252"/>
      <c r="D1503" s="253"/>
      <c r="E1503" s="253"/>
      <c r="H1503" s="245"/>
    </row>
    <row r="1504" spans="1:8" x14ac:dyDescent="0.25">
      <c r="A1504" s="251"/>
      <c r="B1504" s="251"/>
      <c r="C1504" s="252"/>
      <c r="D1504" s="253"/>
      <c r="E1504" s="253"/>
      <c r="H1504" s="245"/>
    </row>
    <row r="1505" spans="1:8" x14ac:dyDescent="0.25">
      <c r="A1505" s="251"/>
      <c r="B1505" s="251"/>
      <c r="C1505" s="252"/>
      <c r="D1505" s="253"/>
      <c r="E1505" s="253"/>
      <c r="H1505" s="245"/>
    </row>
    <row r="1506" spans="1:8" x14ac:dyDescent="0.25">
      <c r="A1506" s="251"/>
      <c r="B1506" s="251"/>
      <c r="C1506" s="252"/>
      <c r="D1506" s="253"/>
      <c r="E1506" s="253"/>
      <c r="H1506" s="245"/>
    </row>
    <row r="1507" spans="1:8" x14ac:dyDescent="0.25">
      <c r="A1507" s="251"/>
      <c r="B1507" s="251"/>
      <c r="C1507" s="252"/>
      <c r="D1507" s="253"/>
      <c r="E1507" s="253"/>
      <c r="H1507" s="245"/>
    </row>
    <row r="1508" spans="1:8" x14ac:dyDescent="0.25">
      <c r="A1508" s="251"/>
      <c r="B1508" s="251"/>
      <c r="C1508" s="252"/>
      <c r="D1508" s="253"/>
      <c r="E1508" s="253"/>
      <c r="H1508" s="245"/>
    </row>
    <row r="1509" spans="1:8" x14ac:dyDescent="0.25">
      <c r="A1509" s="251"/>
      <c r="B1509" s="251"/>
      <c r="C1509" s="252"/>
      <c r="D1509" s="253"/>
      <c r="E1509" s="253"/>
      <c r="H1509" s="245"/>
    </row>
    <row r="1510" spans="1:8" x14ac:dyDescent="0.25">
      <c r="A1510" s="251"/>
      <c r="B1510" s="251"/>
      <c r="C1510" s="252"/>
      <c r="D1510" s="253"/>
      <c r="E1510" s="253"/>
      <c r="H1510" s="245"/>
    </row>
    <row r="1511" spans="1:8" x14ac:dyDescent="0.25">
      <c r="A1511" s="251"/>
      <c r="B1511" s="251"/>
      <c r="C1511" s="252"/>
      <c r="D1511" s="253"/>
      <c r="E1511" s="253"/>
      <c r="H1511" s="245"/>
    </row>
    <row r="1512" spans="1:8" x14ac:dyDescent="0.25">
      <c r="A1512" s="251"/>
      <c r="B1512" s="251"/>
      <c r="C1512" s="252"/>
      <c r="D1512" s="253"/>
      <c r="E1512" s="253"/>
      <c r="H1512" s="245"/>
    </row>
    <row r="1513" spans="1:8" x14ac:dyDescent="0.25">
      <c r="A1513" s="251"/>
      <c r="B1513" s="251"/>
      <c r="C1513" s="252"/>
      <c r="D1513" s="253"/>
      <c r="E1513" s="253"/>
      <c r="H1513" s="245"/>
    </row>
    <row r="1514" spans="1:8" x14ac:dyDescent="0.25">
      <c r="A1514" s="251"/>
      <c r="B1514" s="251"/>
      <c r="C1514" s="252"/>
      <c r="D1514" s="253"/>
      <c r="E1514" s="253"/>
      <c r="H1514" s="245"/>
    </row>
    <row r="1515" spans="1:8" x14ac:dyDescent="0.25">
      <c r="A1515" s="251"/>
      <c r="B1515" s="251"/>
      <c r="C1515" s="252"/>
      <c r="D1515" s="253"/>
      <c r="E1515" s="253"/>
      <c r="H1515" s="245"/>
    </row>
    <row r="1516" spans="1:8" x14ac:dyDescent="0.25">
      <c r="A1516" s="251"/>
      <c r="B1516" s="251"/>
      <c r="C1516" s="252"/>
      <c r="D1516" s="253"/>
      <c r="E1516" s="253"/>
      <c r="H1516" s="245"/>
    </row>
    <row r="1517" spans="1:8" x14ac:dyDescent="0.25">
      <c r="A1517" s="251"/>
      <c r="B1517" s="251"/>
      <c r="C1517" s="252"/>
      <c r="D1517" s="253"/>
      <c r="E1517" s="253"/>
      <c r="H1517" s="245"/>
    </row>
    <row r="1518" spans="1:8" x14ac:dyDescent="0.25">
      <c r="A1518" s="251"/>
      <c r="B1518" s="251"/>
      <c r="C1518" s="252"/>
      <c r="D1518" s="253"/>
      <c r="E1518" s="253"/>
      <c r="H1518" s="245"/>
    </row>
    <row r="1519" spans="1:8" x14ac:dyDescent="0.25">
      <c r="A1519" s="251"/>
      <c r="B1519" s="251"/>
      <c r="C1519" s="252"/>
      <c r="D1519" s="253"/>
      <c r="E1519" s="253"/>
      <c r="H1519" s="245"/>
    </row>
    <row r="1520" spans="1:8" x14ac:dyDescent="0.25">
      <c r="A1520" s="251"/>
      <c r="B1520" s="251"/>
      <c r="C1520" s="252"/>
      <c r="D1520" s="253"/>
      <c r="E1520" s="253"/>
      <c r="H1520" s="245"/>
    </row>
    <row r="1521" spans="1:8" x14ac:dyDescent="0.25">
      <c r="A1521" s="251"/>
      <c r="B1521" s="251"/>
      <c r="C1521" s="252"/>
      <c r="D1521" s="253"/>
      <c r="E1521" s="253"/>
      <c r="H1521" s="245"/>
    </row>
    <row r="1522" spans="1:8" x14ac:dyDescent="0.25">
      <c r="A1522" s="251"/>
      <c r="B1522" s="251"/>
      <c r="C1522" s="252"/>
      <c r="D1522" s="253"/>
      <c r="E1522" s="253"/>
      <c r="H1522" s="245"/>
    </row>
    <row r="1523" spans="1:8" x14ac:dyDescent="0.25">
      <c r="A1523" s="251"/>
      <c r="B1523" s="251"/>
      <c r="C1523" s="252"/>
      <c r="D1523" s="253"/>
      <c r="E1523" s="253"/>
      <c r="H1523" s="245"/>
    </row>
    <row r="1524" spans="1:8" x14ac:dyDescent="0.25">
      <c r="A1524" s="251"/>
      <c r="B1524" s="251"/>
      <c r="C1524" s="252"/>
      <c r="D1524" s="253"/>
      <c r="E1524" s="253"/>
      <c r="H1524" s="245"/>
    </row>
    <row r="1525" spans="1:8" x14ac:dyDescent="0.25">
      <c r="A1525" s="251"/>
      <c r="B1525" s="251"/>
      <c r="C1525" s="252"/>
      <c r="D1525" s="253"/>
      <c r="E1525" s="253"/>
      <c r="H1525" s="245"/>
    </row>
    <row r="1526" spans="1:8" x14ac:dyDescent="0.25">
      <c r="A1526" s="251"/>
      <c r="B1526" s="251"/>
      <c r="C1526" s="252"/>
      <c r="D1526" s="253"/>
      <c r="E1526" s="253"/>
      <c r="H1526" s="245"/>
    </row>
    <row r="1527" spans="1:8" x14ac:dyDescent="0.25">
      <c r="A1527" s="251"/>
      <c r="B1527" s="251"/>
      <c r="C1527" s="252"/>
      <c r="D1527" s="253"/>
      <c r="E1527" s="253"/>
      <c r="H1527" s="245"/>
    </row>
    <row r="1528" spans="1:8" x14ac:dyDescent="0.25">
      <c r="A1528" s="251"/>
      <c r="B1528" s="251"/>
      <c r="C1528" s="252"/>
      <c r="D1528" s="253"/>
      <c r="E1528" s="253"/>
      <c r="H1528" s="245"/>
    </row>
    <row r="1529" spans="1:8" x14ac:dyDescent="0.25">
      <c r="A1529" s="251"/>
      <c r="B1529" s="251"/>
      <c r="C1529" s="252"/>
      <c r="D1529" s="253"/>
      <c r="E1529" s="253"/>
      <c r="H1529" s="245"/>
    </row>
    <row r="1530" spans="1:8" x14ac:dyDescent="0.25">
      <c r="A1530" s="251"/>
      <c r="B1530" s="251"/>
      <c r="C1530" s="252"/>
      <c r="D1530" s="253"/>
      <c r="E1530" s="253"/>
      <c r="H1530" s="245"/>
    </row>
    <row r="1531" spans="1:8" x14ac:dyDescent="0.25">
      <c r="A1531" s="251"/>
      <c r="B1531" s="251"/>
      <c r="C1531" s="252"/>
      <c r="D1531" s="253"/>
      <c r="E1531" s="253"/>
      <c r="H1531" s="245"/>
    </row>
    <row r="1532" spans="1:8" x14ac:dyDescent="0.25">
      <c r="A1532" s="251"/>
      <c r="B1532" s="251"/>
      <c r="C1532" s="252"/>
      <c r="D1532" s="253"/>
      <c r="E1532" s="253"/>
      <c r="H1532" s="245"/>
    </row>
    <row r="1533" spans="1:8" x14ac:dyDescent="0.25">
      <c r="A1533" s="251"/>
      <c r="B1533" s="251"/>
      <c r="C1533" s="252"/>
      <c r="D1533" s="253"/>
      <c r="E1533" s="253"/>
      <c r="H1533" s="245"/>
    </row>
    <row r="1534" spans="1:8" x14ac:dyDescent="0.25">
      <c r="A1534" s="251"/>
      <c r="B1534" s="251"/>
      <c r="C1534" s="252"/>
      <c r="D1534" s="253"/>
      <c r="E1534" s="253"/>
      <c r="H1534" s="245"/>
    </row>
    <row r="1535" spans="1:8" x14ac:dyDescent="0.25">
      <c r="A1535" s="251"/>
      <c r="B1535" s="251"/>
      <c r="C1535" s="252"/>
      <c r="D1535" s="253"/>
      <c r="E1535" s="253"/>
      <c r="H1535" s="245"/>
    </row>
    <row r="1536" spans="1:8" x14ac:dyDescent="0.25">
      <c r="A1536" s="251"/>
      <c r="B1536" s="251"/>
      <c r="C1536" s="252"/>
      <c r="D1536" s="253"/>
      <c r="E1536" s="253"/>
      <c r="H1536" s="245"/>
    </row>
    <row r="1537" spans="1:8" x14ac:dyDescent="0.25">
      <c r="A1537" s="251"/>
      <c r="B1537" s="251"/>
      <c r="C1537" s="252"/>
      <c r="D1537" s="253"/>
      <c r="E1537" s="253"/>
      <c r="H1537" s="245"/>
    </row>
    <row r="1538" spans="1:8" x14ac:dyDescent="0.25">
      <c r="A1538" s="251"/>
      <c r="B1538" s="251"/>
      <c r="C1538" s="252"/>
      <c r="D1538" s="253"/>
      <c r="E1538" s="253"/>
      <c r="H1538" s="245"/>
    </row>
    <row r="1539" spans="1:8" x14ac:dyDescent="0.25">
      <c r="A1539" s="251"/>
      <c r="B1539" s="251"/>
      <c r="C1539" s="252"/>
      <c r="D1539" s="253"/>
      <c r="E1539" s="253"/>
      <c r="H1539" s="245"/>
    </row>
    <row r="1540" spans="1:8" x14ac:dyDescent="0.25">
      <c r="A1540" s="251"/>
      <c r="B1540" s="251"/>
      <c r="C1540" s="252"/>
      <c r="D1540" s="253"/>
      <c r="E1540" s="253"/>
      <c r="H1540" s="245"/>
    </row>
    <row r="1541" spans="1:8" x14ac:dyDescent="0.25">
      <c r="A1541" s="251"/>
      <c r="B1541" s="251"/>
      <c r="C1541" s="252"/>
      <c r="D1541" s="253"/>
      <c r="E1541" s="253"/>
      <c r="H1541" s="245"/>
    </row>
    <row r="1542" spans="1:8" x14ac:dyDescent="0.25">
      <c r="A1542" s="251"/>
      <c r="B1542" s="251"/>
      <c r="C1542" s="252"/>
      <c r="D1542" s="253"/>
      <c r="E1542" s="253"/>
      <c r="H1542" s="245"/>
    </row>
    <row r="1543" spans="1:8" x14ac:dyDescent="0.25">
      <c r="A1543" s="251"/>
      <c r="B1543" s="251"/>
      <c r="C1543" s="252"/>
      <c r="D1543" s="253"/>
      <c r="E1543" s="253"/>
      <c r="H1543" s="245"/>
    </row>
    <row r="1544" spans="1:8" x14ac:dyDescent="0.25">
      <c r="A1544" s="251"/>
      <c r="B1544" s="251"/>
      <c r="C1544" s="252"/>
      <c r="D1544" s="253"/>
      <c r="E1544" s="253"/>
      <c r="H1544" s="245"/>
    </row>
    <row r="1545" spans="1:8" x14ac:dyDescent="0.25">
      <c r="A1545" s="251"/>
      <c r="B1545" s="251"/>
      <c r="C1545" s="252"/>
      <c r="D1545" s="253"/>
      <c r="E1545" s="253"/>
      <c r="H1545" s="245"/>
    </row>
    <row r="1546" spans="1:8" x14ac:dyDescent="0.25">
      <c r="A1546" s="251"/>
      <c r="B1546" s="251"/>
      <c r="C1546" s="252"/>
      <c r="D1546" s="253"/>
      <c r="E1546" s="253"/>
      <c r="H1546" s="245"/>
    </row>
    <row r="1547" spans="1:8" x14ac:dyDescent="0.25">
      <c r="A1547" s="251"/>
      <c r="B1547" s="251"/>
      <c r="C1547" s="252"/>
      <c r="D1547" s="253"/>
      <c r="E1547" s="253"/>
      <c r="H1547" s="245"/>
    </row>
    <row r="1548" spans="1:8" x14ac:dyDescent="0.25">
      <c r="A1548" s="251"/>
      <c r="B1548" s="251"/>
      <c r="C1548" s="252"/>
      <c r="D1548" s="253"/>
      <c r="E1548" s="253"/>
      <c r="H1548" s="245"/>
    </row>
    <row r="1549" spans="1:8" x14ac:dyDescent="0.25">
      <c r="A1549" s="251"/>
      <c r="B1549" s="251"/>
      <c r="C1549" s="252"/>
      <c r="D1549" s="253"/>
      <c r="E1549" s="253"/>
      <c r="H1549" s="245"/>
    </row>
    <row r="1550" spans="1:8" x14ac:dyDescent="0.25">
      <c r="A1550" s="251"/>
      <c r="B1550" s="251"/>
      <c r="C1550" s="252"/>
      <c r="D1550" s="253"/>
      <c r="E1550" s="253"/>
      <c r="H1550" s="245"/>
    </row>
    <row r="1551" spans="1:8" x14ac:dyDescent="0.25">
      <c r="A1551" s="251"/>
      <c r="B1551" s="251"/>
      <c r="C1551" s="252"/>
      <c r="D1551" s="253"/>
      <c r="E1551" s="253"/>
      <c r="H1551" s="245"/>
    </row>
    <row r="1552" spans="1:8" x14ac:dyDescent="0.25">
      <c r="A1552" s="251"/>
      <c r="B1552" s="251"/>
      <c r="C1552" s="252"/>
      <c r="D1552" s="253"/>
      <c r="E1552" s="253"/>
      <c r="H1552" s="245"/>
    </row>
    <row r="1553" spans="1:8" x14ac:dyDescent="0.25">
      <c r="A1553" s="251"/>
      <c r="B1553" s="251"/>
      <c r="C1553" s="252"/>
      <c r="D1553" s="253"/>
      <c r="E1553" s="253"/>
      <c r="H1553" s="245"/>
    </row>
    <row r="1554" spans="1:8" x14ac:dyDescent="0.25">
      <c r="A1554" s="251"/>
      <c r="B1554" s="251"/>
      <c r="C1554" s="252"/>
      <c r="D1554" s="253"/>
      <c r="E1554" s="253"/>
      <c r="H1554" s="245"/>
    </row>
    <row r="1555" spans="1:8" x14ac:dyDescent="0.25">
      <c r="A1555" s="251"/>
      <c r="B1555" s="251"/>
      <c r="C1555" s="252"/>
      <c r="D1555" s="253"/>
      <c r="E1555" s="253"/>
      <c r="H1555" s="245"/>
    </row>
    <row r="1556" spans="1:8" x14ac:dyDescent="0.25">
      <c r="A1556" s="251"/>
      <c r="B1556" s="251"/>
      <c r="C1556" s="252"/>
      <c r="D1556" s="253"/>
      <c r="E1556" s="253"/>
      <c r="H1556" s="245"/>
    </row>
    <row r="1557" spans="1:8" x14ac:dyDescent="0.25">
      <c r="A1557" s="251"/>
      <c r="B1557" s="251"/>
      <c r="C1557" s="252"/>
      <c r="D1557" s="253"/>
      <c r="E1557" s="253"/>
      <c r="H1557" s="245"/>
    </row>
    <row r="1558" spans="1:8" x14ac:dyDescent="0.25">
      <c r="A1558" s="251"/>
      <c r="B1558" s="251"/>
      <c r="C1558" s="252"/>
      <c r="D1558" s="253"/>
      <c r="E1558" s="253"/>
      <c r="H1558" s="245"/>
    </row>
    <row r="1559" spans="1:8" x14ac:dyDescent="0.25">
      <c r="A1559" s="251"/>
      <c r="B1559" s="251"/>
      <c r="C1559" s="252"/>
      <c r="D1559" s="253"/>
      <c r="E1559" s="253"/>
      <c r="H1559" s="245"/>
    </row>
    <row r="1560" spans="1:8" x14ac:dyDescent="0.25">
      <c r="A1560" s="251"/>
      <c r="B1560" s="251"/>
      <c r="C1560" s="252"/>
      <c r="D1560" s="253"/>
      <c r="E1560" s="253"/>
      <c r="H1560" s="245"/>
    </row>
    <row r="1561" spans="1:8" x14ac:dyDescent="0.25">
      <c r="A1561" s="251"/>
      <c r="B1561" s="251"/>
      <c r="C1561" s="252"/>
      <c r="D1561" s="253"/>
      <c r="E1561" s="253"/>
      <c r="H1561" s="245"/>
    </row>
    <row r="1562" spans="1:8" x14ac:dyDescent="0.25">
      <c r="A1562" s="251"/>
      <c r="B1562" s="251"/>
      <c r="C1562" s="252"/>
      <c r="D1562" s="253"/>
      <c r="E1562" s="253"/>
      <c r="H1562" s="245"/>
    </row>
    <row r="1563" spans="1:8" x14ac:dyDescent="0.25">
      <c r="A1563" s="251"/>
      <c r="B1563" s="251"/>
      <c r="C1563" s="252"/>
      <c r="D1563" s="253"/>
      <c r="E1563" s="253"/>
      <c r="H1563" s="245"/>
    </row>
    <row r="1564" spans="1:8" x14ac:dyDescent="0.25">
      <c r="A1564" s="251"/>
      <c r="B1564" s="251"/>
      <c r="C1564" s="252"/>
      <c r="D1564" s="253"/>
      <c r="E1564" s="253"/>
      <c r="H1564" s="245"/>
    </row>
    <row r="1565" spans="1:8" x14ac:dyDescent="0.25">
      <c r="A1565" s="251"/>
      <c r="B1565" s="251"/>
      <c r="C1565" s="252"/>
      <c r="D1565" s="253"/>
      <c r="E1565" s="253"/>
      <c r="H1565" s="245"/>
    </row>
    <row r="1566" spans="1:8" x14ac:dyDescent="0.25">
      <c r="A1566" s="251"/>
      <c r="B1566" s="251"/>
      <c r="C1566" s="252"/>
      <c r="D1566" s="253"/>
      <c r="E1566" s="253"/>
      <c r="H1566" s="245"/>
    </row>
    <row r="1567" spans="1:8" x14ac:dyDescent="0.25">
      <c r="A1567" s="251"/>
      <c r="B1567" s="251"/>
      <c r="C1567" s="252"/>
      <c r="D1567" s="253"/>
      <c r="E1567" s="253"/>
      <c r="H1567" s="245"/>
    </row>
    <row r="1568" spans="1:8" x14ac:dyDescent="0.25">
      <c r="A1568" s="251"/>
      <c r="B1568" s="251"/>
      <c r="C1568" s="252"/>
      <c r="D1568" s="253"/>
      <c r="E1568" s="253"/>
      <c r="H1568" s="245"/>
    </row>
    <row r="1569" spans="1:8" x14ac:dyDescent="0.25">
      <c r="A1569" s="251"/>
      <c r="B1569" s="251"/>
      <c r="C1569" s="252"/>
      <c r="D1569" s="253"/>
      <c r="E1569" s="253"/>
      <c r="H1569" s="245"/>
    </row>
    <row r="1570" spans="1:8" x14ac:dyDescent="0.25">
      <c r="A1570" s="251"/>
      <c r="B1570" s="251"/>
      <c r="C1570" s="252"/>
      <c r="D1570" s="253"/>
      <c r="E1570" s="253"/>
      <c r="H1570" s="245"/>
    </row>
    <row r="1571" spans="1:8" x14ac:dyDescent="0.25">
      <c r="A1571" s="251"/>
      <c r="B1571" s="251"/>
      <c r="C1571" s="252"/>
      <c r="D1571" s="253"/>
      <c r="E1571" s="253"/>
      <c r="H1571" s="245"/>
    </row>
    <row r="1572" spans="1:8" x14ac:dyDescent="0.25">
      <c r="A1572" s="251"/>
      <c r="B1572" s="251"/>
      <c r="C1572" s="252"/>
      <c r="D1572" s="253"/>
      <c r="E1572" s="253"/>
      <c r="H1572" s="245"/>
    </row>
    <row r="1573" spans="1:8" x14ac:dyDescent="0.25">
      <c r="A1573" s="251"/>
      <c r="B1573" s="251"/>
      <c r="C1573" s="252"/>
      <c r="D1573" s="253"/>
      <c r="E1573" s="253"/>
      <c r="H1573" s="245"/>
    </row>
    <row r="1574" spans="1:8" x14ac:dyDescent="0.25">
      <c r="A1574" s="251"/>
      <c r="B1574" s="251"/>
      <c r="C1574" s="252"/>
      <c r="D1574" s="253"/>
      <c r="E1574" s="253"/>
      <c r="H1574" s="245"/>
    </row>
    <row r="1575" spans="1:8" x14ac:dyDescent="0.25">
      <c r="A1575" s="251"/>
      <c r="B1575" s="251"/>
      <c r="C1575" s="252"/>
      <c r="D1575" s="253"/>
      <c r="E1575" s="253"/>
      <c r="H1575" s="245"/>
    </row>
    <row r="1576" spans="1:8" x14ac:dyDescent="0.25">
      <c r="A1576" s="251"/>
      <c r="B1576" s="251"/>
      <c r="C1576" s="252"/>
      <c r="D1576" s="253"/>
      <c r="E1576" s="253"/>
      <c r="H1576" s="245"/>
    </row>
    <row r="1577" spans="1:8" x14ac:dyDescent="0.25">
      <c r="A1577" s="251"/>
      <c r="B1577" s="251"/>
      <c r="C1577" s="252"/>
      <c r="D1577" s="253"/>
      <c r="E1577" s="253"/>
      <c r="H1577" s="245"/>
    </row>
    <row r="1578" spans="1:8" x14ac:dyDescent="0.25">
      <c r="A1578" s="251"/>
      <c r="B1578" s="251"/>
      <c r="C1578" s="252"/>
      <c r="D1578" s="253"/>
      <c r="E1578" s="253"/>
      <c r="H1578" s="245"/>
    </row>
    <row r="1579" spans="1:8" x14ac:dyDescent="0.25">
      <c r="A1579" s="251"/>
      <c r="B1579" s="251"/>
      <c r="C1579" s="252"/>
      <c r="D1579" s="253"/>
      <c r="E1579" s="253"/>
      <c r="H1579" s="245"/>
    </row>
    <row r="1580" spans="1:8" x14ac:dyDescent="0.25">
      <c r="A1580" s="251"/>
      <c r="B1580" s="251"/>
      <c r="C1580" s="252"/>
      <c r="D1580" s="253"/>
      <c r="E1580" s="253"/>
      <c r="H1580" s="245"/>
    </row>
    <row r="1581" spans="1:8" x14ac:dyDescent="0.25">
      <c r="A1581" s="251"/>
      <c r="B1581" s="251"/>
      <c r="C1581" s="252"/>
      <c r="D1581" s="253"/>
      <c r="E1581" s="253"/>
      <c r="H1581" s="245"/>
    </row>
    <row r="1582" spans="1:8" x14ac:dyDescent="0.25">
      <c r="A1582" s="251"/>
      <c r="B1582" s="251"/>
      <c r="C1582" s="252"/>
      <c r="D1582" s="253"/>
      <c r="E1582" s="253"/>
      <c r="H1582" s="245"/>
    </row>
    <row r="1583" spans="1:8" x14ac:dyDescent="0.25">
      <c r="A1583" s="251"/>
      <c r="B1583" s="251"/>
      <c r="C1583" s="252"/>
      <c r="D1583" s="253"/>
      <c r="E1583" s="253"/>
      <c r="H1583" s="245"/>
    </row>
    <row r="1584" spans="1:8" x14ac:dyDescent="0.25">
      <c r="A1584" s="251"/>
      <c r="B1584" s="251"/>
      <c r="C1584" s="252"/>
      <c r="D1584" s="253"/>
      <c r="E1584" s="253"/>
      <c r="H1584" s="245"/>
    </row>
    <row r="1585" spans="1:8" x14ac:dyDescent="0.25">
      <c r="A1585" s="251"/>
      <c r="B1585" s="251"/>
      <c r="C1585" s="252"/>
      <c r="D1585" s="253"/>
      <c r="E1585" s="253"/>
      <c r="H1585" s="245"/>
    </row>
    <row r="1586" spans="1:8" x14ac:dyDescent="0.25">
      <c r="A1586" s="251"/>
      <c r="B1586" s="251"/>
      <c r="C1586" s="252"/>
      <c r="D1586" s="253"/>
      <c r="E1586" s="253"/>
      <c r="H1586" s="245"/>
    </row>
    <row r="1587" spans="1:8" x14ac:dyDescent="0.25">
      <c r="A1587" s="251"/>
      <c r="B1587" s="251"/>
      <c r="C1587" s="252"/>
      <c r="D1587" s="253"/>
      <c r="E1587" s="253"/>
      <c r="H1587" s="245"/>
    </row>
    <row r="1588" spans="1:8" x14ac:dyDescent="0.25">
      <c r="A1588" s="251"/>
      <c r="B1588" s="251"/>
      <c r="C1588" s="252"/>
      <c r="D1588" s="253"/>
      <c r="E1588" s="253"/>
      <c r="H1588" s="245"/>
    </row>
    <row r="1589" spans="1:8" x14ac:dyDescent="0.25">
      <c r="A1589" s="251"/>
      <c r="B1589" s="251"/>
      <c r="C1589" s="252"/>
      <c r="D1589" s="253"/>
      <c r="E1589" s="253"/>
      <c r="H1589" s="245"/>
    </row>
    <row r="1590" spans="1:8" x14ac:dyDescent="0.25">
      <c r="A1590" s="251"/>
      <c r="B1590" s="251"/>
      <c r="C1590" s="252"/>
      <c r="D1590" s="253"/>
      <c r="E1590" s="253"/>
      <c r="H1590" s="245"/>
    </row>
    <row r="1591" spans="1:8" x14ac:dyDescent="0.25">
      <c r="A1591" s="251"/>
      <c r="B1591" s="251"/>
      <c r="C1591" s="252"/>
      <c r="D1591" s="253"/>
      <c r="E1591" s="253"/>
      <c r="H1591" s="245"/>
    </row>
    <row r="1592" spans="1:8" x14ac:dyDescent="0.25">
      <c r="A1592" s="251"/>
      <c r="B1592" s="251"/>
      <c r="C1592" s="252"/>
      <c r="D1592" s="253"/>
      <c r="E1592" s="253"/>
      <c r="H1592" s="245"/>
    </row>
    <row r="1593" spans="1:8" x14ac:dyDescent="0.25">
      <c r="A1593" s="251"/>
      <c r="B1593" s="251"/>
      <c r="C1593" s="252"/>
      <c r="D1593" s="253"/>
      <c r="E1593" s="253"/>
      <c r="H1593" s="245"/>
    </row>
    <row r="1594" spans="1:8" x14ac:dyDescent="0.25">
      <c r="A1594" s="251"/>
      <c r="B1594" s="251"/>
      <c r="C1594" s="252"/>
      <c r="D1594" s="253"/>
      <c r="E1594" s="253"/>
      <c r="H1594" s="245"/>
    </row>
    <row r="1595" spans="1:8" x14ac:dyDescent="0.25">
      <c r="A1595" s="251"/>
      <c r="B1595" s="251"/>
      <c r="C1595" s="252"/>
      <c r="D1595" s="253"/>
      <c r="E1595" s="253"/>
      <c r="H1595" s="245"/>
    </row>
    <row r="1596" spans="1:8" x14ac:dyDescent="0.25">
      <c r="A1596" s="251"/>
      <c r="B1596" s="251"/>
      <c r="C1596" s="252"/>
      <c r="D1596" s="253"/>
      <c r="E1596" s="253"/>
      <c r="H1596" s="245"/>
    </row>
    <row r="1597" spans="1:8" x14ac:dyDescent="0.25">
      <c r="A1597" s="251"/>
      <c r="B1597" s="251"/>
      <c r="C1597" s="252"/>
      <c r="D1597" s="253"/>
      <c r="E1597" s="253"/>
      <c r="H1597" s="245"/>
    </row>
    <row r="1606" spans="1:8" x14ac:dyDescent="0.25">
      <c r="A1606" s="187" t="s">
        <v>1074</v>
      </c>
      <c r="B1606" s="341" t="s">
        <v>658</v>
      </c>
      <c r="C1606" s="342"/>
      <c r="D1606" s="342"/>
      <c r="E1606" s="343"/>
      <c r="G1606" s="234">
        <v>1</v>
      </c>
    </row>
    <row r="1607" spans="1:8" ht="41.4" x14ac:dyDescent="0.25">
      <c r="A1607" s="180"/>
      <c r="B1607" s="336" t="s">
        <v>772</v>
      </c>
      <c r="C1607" s="181" t="s">
        <v>187</v>
      </c>
      <c r="D1607" s="189">
        <v>1</v>
      </c>
      <c r="E1607" s="189">
        <v>30</v>
      </c>
    </row>
    <row r="1608" spans="1:8" ht="55.2" x14ac:dyDescent="0.25">
      <c r="A1608" s="180"/>
      <c r="B1608" s="337"/>
      <c r="C1608" s="181" t="s">
        <v>625</v>
      </c>
      <c r="D1608" s="189">
        <v>31</v>
      </c>
      <c r="E1608" s="189">
        <v>60</v>
      </c>
    </row>
    <row r="1609" spans="1:8" ht="41.4" x14ac:dyDescent="0.25">
      <c r="A1609" s="180"/>
      <c r="B1609" s="337"/>
      <c r="C1609" s="181" t="s">
        <v>626</v>
      </c>
      <c r="D1609" s="189">
        <v>61</v>
      </c>
      <c r="E1609" s="189">
        <v>71</v>
      </c>
    </row>
    <row r="1610" spans="1:8" x14ac:dyDescent="0.25">
      <c r="A1610" s="180"/>
      <c r="B1610" s="337"/>
      <c r="C1610" s="181" t="s">
        <v>191</v>
      </c>
      <c r="D1610" s="178">
        <v>1</v>
      </c>
      <c r="E1610" s="178">
        <v>90</v>
      </c>
    </row>
    <row r="1611" spans="1:8" x14ac:dyDescent="0.25">
      <c r="A1611" s="180"/>
      <c r="B1611" s="338"/>
      <c r="C1611" s="181" t="s">
        <v>192</v>
      </c>
      <c r="D1611" s="178">
        <v>1</v>
      </c>
      <c r="E1611" s="178">
        <v>90</v>
      </c>
    </row>
    <row r="1612" spans="1:8" x14ac:dyDescent="0.25">
      <c r="A1612" s="187" t="s">
        <v>823</v>
      </c>
      <c r="B1612" s="341" t="s">
        <v>659</v>
      </c>
      <c r="C1612" s="342"/>
      <c r="D1612" s="342"/>
      <c r="E1612" s="343"/>
      <c r="G1612" s="234">
        <v>1</v>
      </c>
    </row>
    <row r="1613" spans="1:8" ht="82.8" x14ac:dyDescent="0.25">
      <c r="A1613" s="180"/>
      <c r="B1613" s="336" t="s">
        <v>781</v>
      </c>
      <c r="C1613" s="181" t="s">
        <v>603</v>
      </c>
      <c r="D1613" s="175">
        <v>1</v>
      </c>
      <c r="E1613" s="175">
        <v>3</v>
      </c>
    </row>
    <row r="1614" spans="1:8" x14ac:dyDescent="0.25">
      <c r="A1614" s="180"/>
      <c r="B1614" s="337"/>
      <c r="C1614" s="181" t="s">
        <v>764</v>
      </c>
      <c r="D1614" s="175">
        <v>4</v>
      </c>
      <c r="E1614" s="175">
        <v>7</v>
      </c>
    </row>
    <row r="1615" spans="1:8" s="186" customFormat="1" ht="27.6" x14ac:dyDescent="0.3">
      <c r="A1615" s="180"/>
      <c r="B1615" s="338"/>
      <c r="C1615" s="181" t="s">
        <v>459</v>
      </c>
      <c r="D1615" s="175">
        <v>4</v>
      </c>
      <c r="E1615" s="175">
        <v>7</v>
      </c>
      <c r="F1615" s="185"/>
      <c r="G1615" s="185"/>
      <c r="H1615" s="242"/>
    </row>
    <row r="1616" spans="1:8" s="186" customFormat="1" x14ac:dyDescent="0.3">
      <c r="A1616" s="187" t="s">
        <v>824</v>
      </c>
      <c r="B1616" s="341" t="s">
        <v>660</v>
      </c>
      <c r="C1616" s="342"/>
      <c r="D1616" s="342"/>
      <c r="E1616" s="343"/>
      <c r="F1616" s="185"/>
      <c r="G1616" s="185">
        <v>1</v>
      </c>
      <c r="H1616" s="242"/>
    </row>
    <row r="1617" spans="1:11" s="186" customFormat="1" ht="82.8" x14ac:dyDescent="0.3">
      <c r="A1617" s="180"/>
      <c r="B1617" s="336" t="s">
        <v>782</v>
      </c>
      <c r="C1617" s="181" t="s">
        <v>603</v>
      </c>
      <c r="D1617" s="175">
        <v>1</v>
      </c>
      <c r="E1617" s="175">
        <v>3</v>
      </c>
      <c r="F1617" s="185"/>
      <c r="G1617" s="185"/>
      <c r="H1617" s="242"/>
    </row>
    <row r="1618" spans="1:11" x14ac:dyDescent="0.25">
      <c r="A1618" s="180"/>
      <c r="B1618" s="337"/>
      <c r="C1618" s="181" t="s">
        <v>766</v>
      </c>
      <c r="D1618" s="175">
        <v>4</v>
      </c>
      <c r="E1618" s="175">
        <v>7</v>
      </c>
    </row>
    <row r="1619" spans="1:11" ht="27.6" x14ac:dyDescent="0.25">
      <c r="A1619" s="180"/>
      <c r="B1619" s="338"/>
      <c r="C1619" s="181" t="s">
        <v>459</v>
      </c>
      <c r="D1619" s="175">
        <v>4</v>
      </c>
      <c r="E1619" s="175">
        <v>7</v>
      </c>
    </row>
    <row r="1620" spans="1:11" x14ac:dyDescent="0.25">
      <c r="A1620" s="187" t="s">
        <v>825</v>
      </c>
      <c r="B1620" s="187"/>
      <c r="C1620" s="200" t="s">
        <v>661</v>
      </c>
      <c r="D1620" s="201"/>
      <c r="E1620" s="201"/>
      <c r="G1620" s="234">
        <v>1</v>
      </c>
    </row>
    <row r="1621" spans="1:11" x14ac:dyDescent="0.25">
      <c r="A1621" s="180"/>
      <c r="B1621" s="194" t="s">
        <v>13</v>
      </c>
      <c r="C1621" s="181" t="s">
        <v>767</v>
      </c>
      <c r="D1621" s="189">
        <v>1</v>
      </c>
      <c r="E1621" s="189">
        <v>90</v>
      </c>
    </row>
    <row r="1622" spans="1:11" x14ac:dyDescent="0.25">
      <c r="A1622" s="171"/>
      <c r="B1622" s="171" t="s">
        <v>783</v>
      </c>
      <c r="C1622" s="192" t="s">
        <v>773</v>
      </c>
      <c r="D1622" s="193"/>
      <c r="E1622" s="193"/>
    </row>
    <row r="1623" spans="1:11" x14ac:dyDescent="0.25">
      <c r="A1623" s="180"/>
      <c r="B1623" s="336" t="s">
        <v>13</v>
      </c>
      <c r="C1623" s="181" t="s">
        <v>557</v>
      </c>
      <c r="D1623" s="189">
        <v>91</v>
      </c>
      <c r="E1623" s="189">
        <v>106</v>
      </c>
    </row>
    <row r="1624" spans="1:11" ht="27.6" x14ac:dyDescent="0.25">
      <c r="A1624" s="180"/>
      <c r="B1624" s="338"/>
      <c r="C1624" s="181" t="s">
        <v>768</v>
      </c>
      <c r="D1624" s="189">
        <v>107</v>
      </c>
      <c r="E1624" s="189">
        <v>122</v>
      </c>
    </row>
    <row r="1625" spans="1:11" x14ac:dyDescent="0.25">
      <c r="A1625" s="171"/>
      <c r="B1625" s="171" t="s">
        <v>1102</v>
      </c>
      <c r="C1625" s="192" t="s">
        <v>774</v>
      </c>
      <c r="D1625" s="193"/>
      <c r="E1625" s="193"/>
    </row>
    <row r="1626" spans="1:11" ht="27.6" x14ac:dyDescent="0.25">
      <c r="A1626" s="180"/>
      <c r="B1626" s="195" t="s">
        <v>13</v>
      </c>
      <c r="C1626" s="181" t="s">
        <v>768</v>
      </c>
      <c r="D1626" s="189">
        <v>107</v>
      </c>
      <c r="E1626" s="189">
        <v>122</v>
      </c>
    </row>
    <row r="1627" spans="1:11" x14ac:dyDescent="0.25">
      <c r="A1627" s="339" t="s">
        <v>769</v>
      </c>
      <c r="B1627" s="339"/>
      <c r="C1627" s="339"/>
      <c r="D1627" s="339"/>
      <c r="E1627" s="339"/>
    </row>
    <row r="1628" spans="1:11" x14ac:dyDescent="0.25">
      <c r="A1628" s="202"/>
      <c r="B1628" s="202"/>
      <c r="C1628" s="203"/>
      <c r="D1628" s="204"/>
      <c r="E1628" s="204"/>
    </row>
    <row r="1629" spans="1:11" s="157" customFormat="1" x14ac:dyDescent="0.25">
      <c r="A1629" s="202"/>
      <c r="B1629" s="202"/>
      <c r="C1629" s="203"/>
      <c r="D1629" s="204"/>
      <c r="E1629" s="204"/>
      <c r="G1629" s="234"/>
      <c r="H1629" s="240"/>
      <c r="I1629" s="159"/>
      <c r="J1629" s="159"/>
      <c r="K1629" s="159"/>
    </row>
    <row r="1630" spans="1:11" s="157" customFormat="1" x14ac:dyDescent="0.25">
      <c r="A1630" s="202"/>
      <c r="B1630" s="202"/>
      <c r="C1630" s="340"/>
      <c r="D1630" s="340"/>
      <c r="E1630" s="340"/>
      <c r="G1630" s="234"/>
      <c r="H1630" s="240"/>
      <c r="I1630" s="159"/>
      <c r="J1630" s="159"/>
      <c r="K1630" s="159"/>
    </row>
    <row r="1631" spans="1:11" s="157" customFormat="1" x14ac:dyDescent="0.25">
      <c r="A1631" s="202"/>
      <c r="B1631" s="202"/>
      <c r="C1631" s="340"/>
      <c r="D1631" s="340"/>
      <c r="E1631" s="340"/>
      <c r="G1631" s="234"/>
      <c r="H1631" s="240"/>
      <c r="I1631" s="159"/>
      <c r="J1631" s="159"/>
      <c r="K1631" s="159"/>
    </row>
  </sheetData>
  <autoFilter ref="A4:E767" xr:uid="{00000000-0009-0000-0000-000003000000}"/>
  <mergeCells count="33">
    <mergeCell ref="B260:E260"/>
    <mergeCell ref="B1:E1"/>
    <mergeCell ref="A2:E3"/>
    <mergeCell ref="B5:E5"/>
    <mergeCell ref="B8:E8"/>
    <mergeCell ref="B11:E11"/>
    <mergeCell ref="B219:E219"/>
    <mergeCell ref="B230:E230"/>
    <mergeCell ref="B238:E238"/>
    <mergeCell ref="B240:E240"/>
    <mergeCell ref="B248:E248"/>
    <mergeCell ref="B250:E250"/>
    <mergeCell ref="B533:B534"/>
    <mergeCell ref="A261:A262"/>
    <mergeCell ref="B263:E263"/>
    <mergeCell ref="B462:E462"/>
    <mergeCell ref="B465:B470"/>
    <mergeCell ref="B1617:B1619"/>
    <mergeCell ref="B1623:B1624"/>
    <mergeCell ref="A1627:E1627"/>
    <mergeCell ref="C1630:E1631"/>
    <mergeCell ref="B492:E492"/>
    <mergeCell ref="B537:B538"/>
    <mergeCell ref="B1606:E1606"/>
    <mergeCell ref="B1607:B1611"/>
    <mergeCell ref="B1612:E1612"/>
    <mergeCell ref="B1613:B1615"/>
    <mergeCell ref="B1616:E1616"/>
    <mergeCell ref="B539:E539"/>
    <mergeCell ref="B495:B500"/>
    <mergeCell ref="B503:B507"/>
    <mergeCell ref="B599:B611"/>
    <mergeCell ref="B614:B626"/>
  </mergeCells>
  <pageMargins left="0.23622047244094491" right="0.23622047244094491" top="0.74803149606299213" bottom="0.74803149606299213" header="0.31496062992125984" footer="0.31496062992125984"/>
  <pageSetup paperSize="9" scale="90" fitToHeight="0" orientation="landscape" r:id="rId1"/>
  <rowBreaks count="27" manualBreakCount="27">
    <brk id="27" max="4" man="1"/>
    <brk id="46" max="4" man="1"/>
    <brk id="62" max="4" man="1"/>
    <brk id="81" max="4" man="1"/>
    <brk id="101" max="4" man="1"/>
    <brk id="119" max="4" man="1"/>
    <brk id="137" max="4" man="1"/>
    <brk id="181" max="4" man="1"/>
    <brk id="259" max="4" man="1"/>
    <brk id="271" max="4" man="1"/>
    <brk id="299" max="4" man="1"/>
    <brk id="325" max="4" man="1"/>
    <brk id="354" max="4" man="1"/>
    <brk id="392" max="4" man="1"/>
    <brk id="538" max="4" man="1"/>
    <brk id="544" max="4" man="1"/>
    <brk id="557" max="4" man="1"/>
    <brk id="582" max="4" man="1"/>
    <brk id="629" max="4" man="1"/>
    <brk id="666" max="4" man="1"/>
    <brk id="683" max="4" man="1"/>
    <brk id="698" max="4" man="1"/>
    <brk id="718" max="4" man="1"/>
    <brk id="737" max="4" man="1"/>
    <brk id="752" max="4" man="1"/>
    <brk id="530" max="4" man="1"/>
    <brk id="1615"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B9B9E-B62C-4433-A1A2-1EB23936E17B}">
  <sheetPr>
    <pageSetUpPr fitToPage="1"/>
  </sheetPr>
  <dimension ref="A1:K774"/>
  <sheetViews>
    <sheetView view="pageBreakPreview" zoomScale="70" zoomScaleNormal="85" zoomScaleSheetLayoutView="70" workbookViewId="0">
      <pane ySplit="4" topLeftCell="A530" activePane="bottomLeft" state="frozen"/>
      <selection pane="bottomLeft" activeCell="C531" sqref="C531"/>
    </sheetView>
  </sheetViews>
  <sheetFormatPr defaultColWidth="9.109375" defaultRowHeight="13.8" x14ac:dyDescent="0.25"/>
  <cols>
    <col min="1" max="1" width="9.6640625" style="157" customWidth="1"/>
    <col min="2" max="2" width="19.109375" style="158" customWidth="1"/>
    <col min="3" max="3" width="98.88671875" style="159" customWidth="1"/>
    <col min="4" max="5" width="15" style="159" customWidth="1"/>
    <col min="6" max="6" width="12.44140625" style="157" customWidth="1"/>
    <col min="7" max="7" width="12.44140625" style="234" customWidth="1"/>
    <col min="8" max="8" width="9.88671875" style="240" customWidth="1"/>
    <col min="9" max="11" width="9.109375" style="159" customWidth="1"/>
    <col min="12" max="16384" width="9.109375" style="159"/>
  </cols>
  <sheetData>
    <row r="1" spans="1:8" ht="15.6" x14ac:dyDescent="0.25">
      <c r="B1" s="346" t="s">
        <v>1103</v>
      </c>
      <c r="C1" s="346"/>
      <c r="D1" s="346"/>
      <c r="E1" s="346"/>
    </row>
    <row r="2" spans="1:8" x14ac:dyDescent="0.25">
      <c r="A2" s="347" t="s">
        <v>1104</v>
      </c>
      <c r="B2" s="347"/>
      <c r="C2" s="347"/>
      <c r="D2" s="347"/>
      <c r="E2" s="347"/>
    </row>
    <row r="3" spans="1:8" x14ac:dyDescent="0.25">
      <c r="A3" s="348"/>
      <c r="B3" s="348"/>
      <c r="C3" s="348"/>
      <c r="D3" s="348"/>
      <c r="E3" s="348"/>
    </row>
    <row r="4" spans="1:8" s="157" customFormat="1" ht="55.2" x14ac:dyDescent="0.25">
      <c r="A4" s="208" t="s">
        <v>775</v>
      </c>
      <c r="B4" s="160" t="s">
        <v>886</v>
      </c>
      <c r="C4" s="160" t="s">
        <v>4</v>
      </c>
      <c r="D4" s="160" t="s">
        <v>1</v>
      </c>
      <c r="E4" s="160" t="s">
        <v>2</v>
      </c>
      <c r="G4" s="234"/>
      <c r="H4" s="224"/>
    </row>
    <row r="5" spans="1:8" s="157" customFormat="1" ht="33.75" customHeight="1" x14ac:dyDescent="0.25">
      <c r="A5" s="161" t="s">
        <v>705</v>
      </c>
      <c r="B5" s="341" t="s">
        <v>1113</v>
      </c>
      <c r="C5" s="342"/>
      <c r="D5" s="342"/>
      <c r="E5" s="343"/>
      <c r="G5" s="234" t="s">
        <v>1390</v>
      </c>
      <c r="H5" s="224"/>
    </row>
    <row r="6" spans="1:8" s="27" customFormat="1" ht="220.8" x14ac:dyDescent="0.25">
      <c r="A6" s="162"/>
      <c r="B6" s="163" t="s">
        <v>706</v>
      </c>
      <c r="C6" s="164" t="s">
        <v>700</v>
      </c>
      <c r="D6" s="165">
        <v>1</v>
      </c>
      <c r="E6" s="165">
        <v>40</v>
      </c>
      <c r="F6" s="50"/>
      <c r="G6" s="235">
        <v>1</v>
      </c>
      <c r="H6" s="241"/>
    </row>
    <row r="7" spans="1:8" s="27" customFormat="1" ht="41.4" x14ac:dyDescent="0.25">
      <c r="A7" s="162"/>
      <c r="B7" s="163" t="s">
        <v>915</v>
      </c>
      <c r="C7" s="164" t="s">
        <v>1045</v>
      </c>
      <c r="D7" s="165">
        <v>1</v>
      </c>
      <c r="E7" s="165">
        <v>20</v>
      </c>
      <c r="F7" s="50"/>
      <c r="G7" s="235">
        <v>1</v>
      </c>
      <c r="H7" s="241"/>
    </row>
    <row r="8" spans="1:8" s="157" customFormat="1" x14ac:dyDescent="0.25">
      <c r="A8" s="166" t="s">
        <v>707</v>
      </c>
      <c r="B8" s="341" t="s">
        <v>680</v>
      </c>
      <c r="C8" s="342"/>
      <c r="D8" s="342"/>
      <c r="E8" s="343"/>
      <c r="G8" s="234"/>
      <c r="H8" s="224"/>
    </row>
    <row r="9" spans="1:8" s="27" customFormat="1" ht="41.4" x14ac:dyDescent="0.25">
      <c r="A9" s="162"/>
      <c r="B9" s="163" t="s">
        <v>708</v>
      </c>
      <c r="C9" s="164" t="s">
        <v>1105</v>
      </c>
      <c r="D9" s="165">
        <v>1</v>
      </c>
      <c r="E9" s="165">
        <v>30</v>
      </c>
      <c r="F9" s="50"/>
      <c r="G9" s="235">
        <v>1</v>
      </c>
      <c r="H9" s="241"/>
    </row>
    <row r="10" spans="1:8" s="27" customFormat="1" ht="41.4" x14ac:dyDescent="0.25">
      <c r="A10" s="162"/>
      <c r="B10" s="163" t="s">
        <v>708</v>
      </c>
      <c r="C10" s="164" t="s">
        <v>1106</v>
      </c>
      <c r="D10" s="165">
        <v>1</v>
      </c>
      <c r="E10" s="165">
        <v>30</v>
      </c>
      <c r="F10" s="50"/>
      <c r="G10" s="235">
        <v>1</v>
      </c>
      <c r="H10" s="241"/>
    </row>
    <row r="11" spans="1:8" s="27" customFormat="1" x14ac:dyDescent="0.25">
      <c r="A11" s="168" t="s">
        <v>709</v>
      </c>
      <c r="B11" s="349" t="s">
        <v>1114</v>
      </c>
      <c r="C11" s="350"/>
      <c r="D11" s="350"/>
      <c r="E11" s="351"/>
      <c r="F11" s="169"/>
      <c r="G11" s="235"/>
      <c r="H11" s="241"/>
    </row>
    <row r="12" spans="1:8" s="27" customFormat="1" x14ac:dyDescent="0.25">
      <c r="A12" s="170"/>
      <c r="B12" s="171" t="s">
        <v>702</v>
      </c>
      <c r="C12" s="172" t="s">
        <v>1115</v>
      </c>
      <c r="D12" s="172"/>
      <c r="E12" s="172"/>
      <c r="F12" s="50"/>
      <c r="G12" s="235">
        <v>1</v>
      </c>
      <c r="H12" s="241"/>
    </row>
    <row r="13" spans="1:8" s="27" customFormat="1" x14ac:dyDescent="0.25">
      <c r="A13" s="170"/>
      <c r="B13" s="171" t="s">
        <v>710</v>
      </c>
      <c r="C13" s="172" t="s">
        <v>773</v>
      </c>
      <c r="D13" s="172"/>
      <c r="E13" s="172"/>
      <c r="F13" s="50"/>
      <c r="G13" s="235"/>
      <c r="H13" s="241"/>
    </row>
    <row r="14" spans="1:8" s="27" customFormat="1" x14ac:dyDescent="0.25">
      <c r="A14" s="170"/>
      <c r="B14" s="171" t="s">
        <v>826</v>
      </c>
      <c r="C14" s="172" t="s">
        <v>711</v>
      </c>
      <c r="D14" s="172"/>
      <c r="E14" s="172"/>
      <c r="F14" s="50"/>
      <c r="G14" s="235"/>
      <c r="H14" s="241"/>
    </row>
    <row r="15" spans="1:8" s="27" customFormat="1" ht="27.6" x14ac:dyDescent="0.25">
      <c r="A15" s="173"/>
      <c r="B15" s="174" t="s">
        <v>13</v>
      </c>
      <c r="C15" s="167" t="s">
        <v>712</v>
      </c>
      <c r="D15" s="165">
        <v>1</v>
      </c>
      <c r="E15" s="175">
        <v>5</v>
      </c>
      <c r="F15" s="169"/>
      <c r="G15" s="236"/>
      <c r="H15" s="241"/>
    </row>
    <row r="16" spans="1:8" s="27" customFormat="1" ht="41.4" x14ac:dyDescent="0.25">
      <c r="A16" s="173"/>
      <c r="B16" s="174" t="s">
        <v>13</v>
      </c>
      <c r="C16" s="167" t="s">
        <v>713</v>
      </c>
      <c r="D16" s="162">
        <v>6</v>
      </c>
      <c r="E16" s="175">
        <v>18</v>
      </c>
      <c r="F16" s="169"/>
      <c r="G16" s="236"/>
      <c r="H16" s="241"/>
    </row>
    <row r="17" spans="1:8" s="27" customFormat="1" ht="41.4" x14ac:dyDescent="0.25">
      <c r="A17" s="173"/>
      <c r="B17" s="174" t="s">
        <v>13</v>
      </c>
      <c r="C17" s="167" t="s">
        <v>714</v>
      </c>
      <c r="D17" s="162">
        <v>19</v>
      </c>
      <c r="E17" s="175">
        <v>31</v>
      </c>
      <c r="F17" s="169"/>
      <c r="G17" s="236"/>
      <c r="H17" s="241"/>
    </row>
    <row r="18" spans="1:8" s="27" customFormat="1" x14ac:dyDescent="0.25">
      <c r="A18" s="173"/>
      <c r="B18" s="174" t="s">
        <v>13</v>
      </c>
      <c r="C18" s="167" t="s">
        <v>715</v>
      </c>
      <c r="D18" s="162">
        <v>32</v>
      </c>
      <c r="E18" s="175">
        <v>40</v>
      </c>
      <c r="F18" s="169"/>
      <c r="G18" s="236"/>
      <c r="H18" s="241"/>
    </row>
    <row r="19" spans="1:8" s="27" customFormat="1" x14ac:dyDescent="0.25">
      <c r="A19" s="173"/>
      <c r="B19" s="174" t="s">
        <v>13</v>
      </c>
      <c r="C19" s="167" t="s">
        <v>716</v>
      </c>
      <c r="D19" s="162">
        <v>41</v>
      </c>
      <c r="E19" s="175">
        <v>43</v>
      </c>
      <c r="F19" s="169"/>
      <c r="G19" s="236"/>
      <c r="H19" s="241"/>
    </row>
    <row r="20" spans="1:8" s="27" customFormat="1" x14ac:dyDescent="0.25">
      <c r="A20" s="173"/>
      <c r="B20" s="174" t="s">
        <v>13</v>
      </c>
      <c r="C20" s="167" t="s">
        <v>717</v>
      </c>
      <c r="D20" s="162">
        <v>33</v>
      </c>
      <c r="E20" s="175">
        <v>60</v>
      </c>
      <c r="F20" s="169"/>
      <c r="G20" s="236"/>
      <c r="H20" s="241"/>
    </row>
    <row r="21" spans="1:8" s="27" customFormat="1" x14ac:dyDescent="0.25">
      <c r="A21" s="170"/>
      <c r="B21" s="171" t="s">
        <v>827</v>
      </c>
      <c r="C21" s="172" t="s">
        <v>719</v>
      </c>
      <c r="D21" s="172"/>
      <c r="E21" s="172"/>
      <c r="F21" s="169"/>
      <c r="G21" s="236"/>
      <c r="H21" s="241"/>
    </row>
    <row r="22" spans="1:8" s="27" customFormat="1" ht="27.6" x14ac:dyDescent="0.25">
      <c r="A22" s="173"/>
      <c r="B22" s="174" t="s">
        <v>13</v>
      </c>
      <c r="C22" s="167" t="s">
        <v>712</v>
      </c>
      <c r="D22" s="165">
        <v>1</v>
      </c>
      <c r="E22" s="175">
        <v>5</v>
      </c>
      <c r="F22" s="169"/>
      <c r="G22" s="236"/>
      <c r="H22" s="241"/>
    </row>
    <row r="23" spans="1:8" s="27" customFormat="1" ht="41.4" x14ac:dyDescent="0.25">
      <c r="A23" s="173"/>
      <c r="B23" s="174" t="s">
        <v>13</v>
      </c>
      <c r="C23" s="167" t="s">
        <v>720</v>
      </c>
      <c r="D23" s="162">
        <v>6</v>
      </c>
      <c r="E23" s="175">
        <v>18</v>
      </c>
      <c r="F23" s="169"/>
      <c r="G23" s="236"/>
      <c r="H23" s="241"/>
    </row>
    <row r="24" spans="1:8" s="27" customFormat="1" ht="41.4" x14ac:dyDescent="0.25">
      <c r="A24" s="173"/>
      <c r="B24" s="174" t="s">
        <v>13</v>
      </c>
      <c r="C24" s="167" t="s">
        <v>714</v>
      </c>
      <c r="D24" s="162">
        <v>19</v>
      </c>
      <c r="E24" s="175">
        <v>31</v>
      </c>
      <c r="F24" s="169"/>
      <c r="G24" s="236"/>
      <c r="H24" s="241"/>
    </row>
    <row r="25" spans="1:8" s="27" customFormat="1" x14ac:dyDescent="0.25">
      <c r="A25" s="173"/>
      <c r="B25" s="174" t="s">
        <v>13</v>
      </c>
      <c r="C25" s="167" t="s">
        <v>715</v>
      </c>
      <c r="D25" s="162">
        <v>32</v>
      </c>
      <c r="E25" s="175">
        <v>40</v>
      </c>
      <c r="F25" s="169"/>
      <c r="G25" s="236"/>
      <c r="H25" s="241"/>
    </row>
    <row r="26" spans="1:8" s="27" customFormat="1" x14ac:dyDescent="0.25">
      <c r="A26" s="173"/>
      <c r="B26" s="174" t="s">
        <v>13</v>
      </c>
      <c r="C26" s="167" t="s">
        <v>716</v>
      </c>
      <c r="D26" s="162">
        <v>41</v>
      </c>
      <c r="E26" s="175">
        <v>43</v>
      </c>
      <c r="F26" s="169"/>
      <c r="G26" s="236"/>
      <c r="H26" s="241"/>
    </row>
    <row r="27" spans="1:8" s="27" customFormat="1" x14ac:dyDescent="0.25">
      <c r="A27" s="173"/>
      <c r="B27" s="174" t="s">
        <v>13</v>
      </c>
      <c r="C27" s="167" t="s">
        <v>717</v>
      </c>
      <c r="D27" s="162">
        <v>33</v>
      </c>
      <c r="E27" s="175">
        <v>60</v>
      </c>
      <c r="F27" s="169"/>
      <c r="G27" s="236"/>
      <c r="H27" s="241"/>
    </row>
    <row r="28" spans="1:8" s="27" customFormat="1" x14ac:dyDescent="0.25">
      <c r="A28" s="170"/>
      <c r="B28" s="171" t="s">
        <v>828</v>
      </c>
      <c r="C28" s="172" t="s">
        <v>721</v>
      </c>
      <c r="D28" s="172"/>
      <c r="E28" s="172"/>
      <c r="F28" s="169"/>
      <c r="G28" s="236"/>
      <c r="H28" s="241"/>
    </row>
    <row r="29" spans="1:8" s="27" customFormat="1" ht="27.6" x14ac:dyDescent="0.25">
      <c r="A29" s="173"/>
      <c r="B29" s="174" t="s">
        <v>13</v>
      </c>
      <c r="C29" s="167" t="s">
        <v>712</v>
      </c>
      <c r="D29" s="165">
        <v>1</v>
      </c>
      <c r="E29" s="165">
        <v>5</v>
      </c>
      <c r="F29" s="169"/>
      <c r="G29" s="236"/>
      <c r="H29" s="241"/>
    </row>
    <row r="30" spans="1:8" s="27" customFormat="1" ht="41.4" x14ac:dyDescent="0.25">
      <c r="A30" s="173"/>
      <c r="B30" s="174" t="s">
        <v>13</v>
      </c>
      <c r="C30" s="167" t="s">
        <v>720</v>
      </c>
      <c r="D30" s="165">
        <v>6</v>
      </c>
      <c r="E30" s="165">
        <v>18</v>
      </c>
      <c r="F30" s="169"/>
      <c r="G30" s="236"/>
      <c r="H30" s="241"/>
    </row>
    <row r="31" spans="1:8" s="27" customFormat="1" ht="41.4" x14ac:dyDescent="0.25">
      <c r="A31" s="173"/>
      <c r="B31" s="174" t="s">
        <v>13</v>
      </c>
      <c r="C31" s="167" t="s">
        <v>714</v>
      </c>
      <c r="D31" s="165">
        <v>19</v>
      </c>
      <c r="E31" s="165">
        <v>31</v>
      </c>
      <c r="F31" s="169"/>
      <c r="G31" s="236"/>
      <c r="H31" s="241"/>
    </row>
    <row r="32" spans="1:8" s="27" customFormat="1" x14ac:dyDescent="0.25">
      <c r="A32" s="173"/>
      <c r="B32" s="174" t="s">
        <v>13</v>
      </c>
      <c r="C32" s="167" t="s">
        <v>715</v>
      </c>
      <c r="D32" s="165">
        <v>33</v>
      </c>
      <c r="E32" s="165">
        <v>41</v>
      </c>
      <c r="F32" s="169"/>
      <c r="G32" s="236"/>
      <c r="H32" s="241"/>
    </row>
    <row r="33" spans="1:8" s="27" customFormat="1" x14ac:dyDescent="0.25">
      <c r="A33" s="173"/>
      <c r="B33" s="174" t="s">
        <v>13</v>
      </c>
      <c r="C33" s="167" t="s">
        <v>716</v>
      </c>
      <c r="D33" s="165">
        <v>42</v>
      </c>
      <c r="E33" s="165">
        <v>44</v>
      </c>
      <c r="F33" s="169"/>
      <c r="G33" s="236"/>
      <c r="H33" s="241"/>
    </row>
    <row r="34" spans="1:8" s="27" customFormat="1" x14ac:dyDescent="0.25">
      <c r="A34" s="173"/>
      <c r="B34" s="174" t="s">
        <v>13</v>
      </c>
      <c r="C34" s="167" t="s">
        <v>717</v>
      </c>
      <c r="D34" s="165">
        <v>34</v>
      </c>
      <c r="E34" s="165">
        <v>61</v>
      </c>
      <c r="F34" s="169"/>
      <c r="G34" s="236"/>
      <c r="H34" s="241"/>
    </row>
    <row r="35" spans="1:8" s="27" customFormat="1" x14ac:dyDescent="0.25">
      <c r="A35" s="170"/>
      <c r="B35" s="171" t="s">
        <v>829</v>
      </c>
      <c r="C35" s="172" t="s">
        <v>722</v>
      </c>
      <c r="D35" s="172"/>
      <c r="E35" s="172"/>
      <c r="F35" s="169"/>
      <c r="G35" s="236"/>
      <c r="H35" s="241"/>
    </row>
    <row r="36" spans="1:8" s="27" customFormat="1" ht="27.6" x14ac:dyDescent="0.25">
      <c r="A36" s="173"/>
      <c r="B36" s="174" t="s">
        <v>13</v>
      </c>
      <c r="C36" s="167" t="s">
        <v>712</v>
      </c>
      <c r="D36" s="165">
        <v>1</v>
      </c>
      <c r="E36" s="165">
        <v>5</v>
      </c>
      <c r="F36" s="169"/>
      <c r="G36" s="236"/>
      <c r="H36" s="241"/>
    </row>
    <row r="37" spans="1:8" s="27" customFormat="1" ht="41.4" x14ac:dyDescent="0.25">
      <c r="A37" s="173"/>
      <c r="B37" s="174" t="s">
        <v>13</v>
      </c>
      <c r="C37" s="167" t="s">
        <v>713</v>
      </c>
      <c r="D37" s="165">
        <v>6</v>
      </c>
      <c r="E37" s="165">
        <v>18</v>
      </c>
      <c r="F37" s="169"/>
      <c r="G37" s="236"/>
      <c r="H37" s="241"/>
    </row>
    <row r="38" spans="1:8" s="27" customFormat="1" ht="41.4" x14ac:dyDescent="0.25">
      <c r="A38" s="173"/>
      <c r="B38" s="174" t="s">
        <v>13</v>
      </c>
      <c r="C38" s="167" t="s">
        <v>714</v>
      </c>
      <c r="D38" s="165">
        <v>19</v>
      </c>
      <c r="E38" s="165">
        <v>31</v>
      </c>
      <c r="F38" s="169"/>
      <c r="G38" s="236"/>
      <c r="H38" s="241"/>
    </row>
    <row r="39" spans="1:8" s="27" customFormat="1" x14ac:dyDescent="0.25">
      <c r="A39" s="173"/>
      <c r="B39" s="174" t="s">
        <v>13</v>
      </c>
      <c r="C39" s="167" t="s">
        <v>715</v>
      </c>
      <c r="D39" s="165">
        <v>33</v>
      </c>
      <c r="E39" s="165">
        <v>41</v>
      </c>
      <c r="F39" s="169"/>
      <c r="G39" s="236"/>
      <c r="H39" s="241"/>
    </row>
    <row r="40" spans="1:8" s="27" customFormat="1" x14ac:dyDescent="0.25">
      <c r="A40" s="173"/>
      <c r="B40" s="174" t="s">
        <v>13</v>
      </c>
      <c r="C40" s="167" t="s">
        <v>716</v>
      </c>
      <c r="D40" s="165">
        <v>42</v>
      </c>
      <c r="E40" s="165">
        <v>44</v>
      </c>
      <c r="F40" s="169"/>
      <c r="G40" s="236"/>
      <c r="H40" s="241"/>
    </row>
    <row r="41" spans="1:8" s="27" customFormat="1" x14ac:dyDescent="0.25">
      <c r="A41" s="173"/>
      <c r="B41" s="174" t="s">
        <v>13</v>
      </c>
      <c r="C41" s="167" t="s">
        <v>717</v>
      </c>
      <c r="D41" s="165">
        <v>34</v>
      </c>
      <c r="E41" s="165">
        <v>61</v>
      </c>
      <c r="F41" s="169"/>
      <c r="G41" s="236"/>
      <c r="H41" s="241"/>
    </row>
    <row r="42" spans="1:8" s="27" customFormat="1" x14ac:dyDescent="0.25">
      <c r="A42" s="170"/>
      <c r="B42" s="171" t="s">
        <v>830</v>
      </c>
      <c r="C42" s="172" t="s">
        <v>723</v>
      </c>
      <c r="D42" s="172"/>
      <c r="E42" s="172"/>
      <c r="F42" s="169"/>
      <c r="G42" s="236"/>
      <c r="H42" s="241"/>
    </row>
    <row r="43" spans="1:8" s="27" customFormat="1" ht="27.6" x14ac:dyDescent="0.25">
      <c r="A43" s="173"/>
      <c r="B43" s="174" t="s">
        <v>13</v>
      </c>
      <c r="C43" s="167" t="s">
        <v>712</v>
      </c>
      <c r="D43" s="165">
        <v>1</v>
      </c>
      <c r="E43" s="175">
        <v>5</v>
      </c>
      <c r="F43" s="176"/>
      <c r="G43" s="235"/>
      <c r="H43" s="241"/>
    </row>
    <row r="44" spans="1:8" s="27" customFormat="1" ht="41.4" x14ac:dyDescent="0.25">
      <c r="A44" s="173"/>
      <c r="B44" s="174" t="s">
        <v>13</v>
      </c>
      <c r="C44" s="167" t="s">
        <v>713</v>
      </c>
      <c r="D44" s="162">
        <v>6</v>
      </c>
      <c r="E44" s="175">
        <v>18</v>
      </c>
      <c r="F44" s="176"/>
      <c r="G44" s="235"/>
      <c r="H44" s="241"/>
    </row>
    <row r="45" spans="1:8" s="27" customFormat="1" ht="41.4" x14ac:dyDescent="0.25">
      <c r="A45" s="173"/>
      <c r="B45" s="174" t="s">
        <v>13</v>
      </c>
      <c r="C45" s="167" t="s">
        <v>714</v>
      </c>
      <c r="D45" s="162">
        <v>19</v>
      </c>
      <c r="E45" s="175">
        <v>31</v>
      </c>
      <c r="F45" s="176"/>
      <c r="G45" s="235"/>
      <c r="H45" s="241"/>
    </row>
    <row r="46" spans="1:8" s="27" customFormat="1" x14ac:dyDescent="0.25">
      <c r="A46" s="173"/>
      <c r="B46" s="174" t="s">
        <v>13</v>
      </c>
      <c r="C46" s="167" t="s">
        <v>715</v>
      </c>
      <c r="D46" s="162">
        <v>34</v>
      </c>
      <c r="E46" s="175">
        <v>42</v>
      </c>
      <c r="F46" s="176"/>
      <c r="G46" s="235"/>
      <c r="H46" s="241"/>
    </row>
    <row r="47" spans="1:8" s="27" customFormat="1" x14ac:dyDescent="0.25">
      <c r="A47" s="173"/>
      <c r="B47" s="174" t="s">
        <v>13</v>
      </c>
      <c r="C47" s="167" t="s">
        <v>716</v>
      </c>
      <c r="D47" s="162">
        <v>43</v>
      </c>
      <c r="E47" s="175">
        <v>45</v>
      </c>
      <c r="F47" s="176"/>
      <c r="G47" s="235"/>
      <c r="H47" s="241"/>
    </row>
    <row r="48" spans="1:8" s="27" customFormat="1" x14ac:dyDescent="0.25">
      <c r="A48" s="173"/>
      <c r="B48" s="174" t="s">
        <v>13</v>
      </c>
      <c r="C48" s="167" t="s">
        <v>717</v>
      </c>
      <c r="D48" s="162">
        <v>35</v>
      </c>
      <c r="E48" s="175">
        <v>62</v>
      </c>
      <c r="F48" s="176"/>
      <c r="G48" s="235"/>
      <c r="H48" s="241"/>
    </row>
    <row r="49" spans="1:8" s="27" customFormat="1" x14ac:dyDescent="0.25">
      <c r="A49" s="170"/>
      <c r="B49" s="171" t="s">
        <v>831</v>
      </c>
      <c r="C49" s="172" t="s">
        <v>724</v>
      </c>
      <c r="D49" s="172"/>
      <c r="E49" s="172"/>
      <c r="F49" s="50"/>
      <c r="G49" s="235"/>
      <c r="H49" s="241"/>
    </row>
    <row r="50" spans="1:8" s="27" customFormat="1" ht="27.6" x14ac:dyDescent="0.25">
      <c r="A50" s="173"/>
      <c r="B50" s="174" t="s">
        <v>13</v>
      </c>
      <c r="C50" s="167" t="s">
        <v>712</v>
      </c>
      <c r="D50" s="165">
        <v>14</v>
      </c>
      <c r="E50" s="175">
        <v>18</v>
      </c>
      <c r="F50" s="176"/>
      <c r="G50" s="235"/>
      <c r="H50" s="241"/>
    </row>
    <row r="51" spans="1:8" s="27" customFormat="1" ht="41.4" x14ac:dyDescent="0.25">
      <c r="A51" s="173"/>
      <c r="B51" s="174" t="s">
        <v>13</v>
      </c>
      <c r="C51" s="167" t="s">
        <v>713</v>
      </c>
      <c r="D51" s="162">
        <f>E50+1</f>
        <v>19</v>
      </c>
      <c r="E51" s="175">
        <f>D51+12</f>
        <v>31</v>
      </c>
      <c r="F51" s="176"/>
      <c r="G51" s="235"/>
      <c r="H51" s="241"/>
    </row>
    <row r="52" spans="1:8" s="27" customFormat="1" ht="41.4" x14ac:dyDescent="0.25">
      <c r="A52" s="173"/>
      <c r="B52" s="174" t="s">
        <v>13</v>
      </c>
      <c r="C52" s="167" t="s">
        <v>714</v>
      </c>
      <c r="D52" s="162">
        <f>E51+1</f>
        <v>32</v>
      </c>
      <c r="E52" s="175">
        <f>D52+12</f>
        <v>44</v>
      </c>
      <c r="F52" s="176"/>
      <c r="G52" s="235"/>
      <c r="H52" s="241"/>
    </row>
    <row r="53" spans="1:8" s="27" customFormat="1" x14ac:dyDescent="0.25">
      <c r="A53" s="173"/>
      <c r="B53" s="174" t="s">
        <v>13</v>
      </c>
      <c r="C53" s="167" t="s">
        <v>715</v>
      </c>
      <c r="D53" s="162">
        <f>E52+1</f>
        <v>45</v>
      </c>
      <c r="E53" s="175">
        <f>D53+8</f>
        <v>53</v>
      </c>
      <c r="F53" s="176"/>
      <c r="G53" s="235"/>
      <c r="H53" s="241"/>
    </row>
    <row r="54" spans="1:8" s="27" customFormat="1" x14ac:dyDescent="0.25">
      <c r="A54" s="173"/>
      <c r="B54" s="174" t="s">
        <v>13</v>
      </c>
      <c r="C54" s="167" t="s">
        <v>716</v>
      </c>
      <c r="D54" s="162">
        <f>E53+1</f>
        <v>54</v>
      </c>
      <c r="E54" s="175">
        <f>D54+2</f>
        <v>56</v>
      </c>
      <c r="F54" s="176"/>
      <c r="G54" s="235"/>
      <c r="H54" s="241"/>
    </row>
    <row r="55" spans="1:8" s="27" customFormat="1" x14ac:dyDescent="0.25">
      <c r="A55" s="173"/>
      <c r="B55" s="174" t="s">
        <v>13</v>
      </c>
      <c r="C55" s="167" t="s">
        <v>717</v>
      </c>
      <c r="D55" s="162">
        <f>D53+1</f>
        <v>46</v>
      </c>
      <c r="E55" s="175">
        <f>D55+27</f>
        <v>73</v>
      </c>
      <c r="F55" s="176"/>
      <c r="G55" s="235"/>
      <c r="H55" s="241"/>
    </row>
    <row r="56" spans="1:8" s="27" customFormat="1" x14ac:dyDescent="0.25">
      <c r="A56" s="170"/>
      <c r="B56" s="171" t="s">
        <v>832</v>
      </c>
      <c r="C56" s="172" t="s">
        <v>725</v>
      </c>
      <c r="D56" s="172"/>
      <c r="E56" s="172"/>
      <c r="F56" s="50"/>
      <c r="G56" s="235"/>
      <c r="H56" s="241"/>
    </row>
    <row r="57" spans="1:8" s="27" customFormat="1" ht="27.6" x14ac:dyDescent="0.25">
      <c r="A57" s="173"/>
      <c r="B57" s="174" t="s">
        <v>13</v>
      </c>
      <c r="C57" s="167" t="s">
        <v>712</v>
      </c>
      <c r="D57" s="165">
        <v>14</v>
      </c>
      <c r="E57" s="175">
        <v>18</v>
      </c>
      <c r="F57" s="50"/>
      <c r="G57" s="235"/>
      <c r="H57" s="241"/>
    </row>
    <row r="58" spans="1:8" s="27" customFormat="1" ht="41.4" x14ac:dyDescent="0.25">
      <c r="A58" s="173"/>
      <c r="B58" s="174" t="s">
        <v>13</v>
      </c>
      <c r="C58" s="167" t="s">
        <v>713</v>
      </c>
      <c r="D58" s="162">
        <f>E57+1</f>
        <v>19</v>
      </c>
      <c r="E58" s="175">
        <f>D58+12</f>
        <v>31</v>
      </c>
      <c r="F58" s="50"/>
      <c r="G58" s="235"/>
      <c r="H58" s="241"/>
    </row>
    <row r="59" spans="1:8" s="27" customFormat="1" ht="41.4" x14ac:dyDescent="0.25">
      <c r="A59" s="173"/>
      <c r="B59" s="174" t="s">
        <v>13</v>
      </c>
      <c r="C59" s="167" t="s">
        <v>714</v>
      </c>
      <c r="D59" s="162">
        <f>E58+1</f>
        <v>32</v>
      </c>
      <c r="E59" s="175">
        <f>D59+12</f>
        <v>44</v>
      </c>
      <c r="F59" s="50"/>
      <c r="G59" s="235"/>
      <c r="H59" s="241"/>
    </row>
    <row r="60" spans="1:8" s="27" customFormat="1" x14ac:dyDescent="0.25">
      <c r="A60" s="173"/>
      <c r="B60" s="174" t="s">
        <v>13</v>
      </c>
      <c r="C60" s="167" t="s">
        <v>715</v>
      </c>
      <c r="D60" s="162">
        <f>E59+1</f>
        <v>45</v>
      </c>
      <c r="E60" s="175">
        <f>D60+8</f>
        <v>53</v>
      </c>
      <c r="F60" s="50"/>
      <c r="G60" s="235"/>
      <c r="H60" s="241"/>
    </row>
    <row r="61" spans="1:8" s="27" customFormat="1" x14ac:dyDescent="0.25">
      <c r="A61" s="173"/>
      <c r="B61" s="174" t="s">
        <v>13</v>
      </c>
      <c r="C61" s="167" t="s">
        <v>716</v>
      </c>
      <c r="D61" s="162">
        <f>E60+1</f>
        <v>54</v>
      </c>
      <c r="E61" s="175">
        <f>D61+2</f>
        <v>56</v>
      </c>
      <c r="F61" s="50"/>
      <c r="G61" s="235"/>
      <c r="H61" s="241"/>
    </row>
    <row r="62" spans="1:8" s="27" customFormat="1" x14ac:dyDescent="0.25">
      <c r="A62" s="173"/>
      <c r="B62" s="174" t="s">
        <v>13</v>
      </c>
      <c r="C62" s="167" t="s">
        <v>717</v>
      </c>
      <c r="D62" s="162">
        <f>D60+1</f>
        <v>46</v>
      </c>
      <c r="E62" s="175">
        <f>D62+27</f>
        <v>73</v>
      </c>
      <c r="F62" s="50"/>
      <c r="G62" s="235"/>
      <c r="H62" s="241"/>
    </row>
    <row r="63" spans="1:8" s="27" customFormat="1" x14ac:dyDescent="0.25">
      <c r="A63" s="170"/>
      <c r="B63" s="171" t="s">
        <v>833</v>
      </c>
      <c r="C63" s="172" t="s">
        <v>726</v>
      </c>
      <c r="D63" s="172"/>
      <c r="E63" s="172"/>
      <c r="F63" s="50"/>
      <c r="G63" s="235"/>
      <c r="H63" s="241"/>
    </row>
    <row r="64" spans="1:8" s="27" customFormat="1" ht="27.6" x14ac:dyDescent="0.25">
      <c r="A64" s="173"/>
      <c r="B64" s="174" t="s">
        <v>13</v>
      </c>
      <c r="C64" s="167" t="s">
        <v>712</v>
      </c>
      <c r="D64" s="165">
        <v>14</v>
      </c>
      <c r="E64" s="175">
        <v>18</v>
      </c>
      <c r="F64" s="50"/>
      <c r="G64" s="235"/>
      <c r="H64" s="241"/>
    </row>
    <row r="65" spans="1:8" s="27" customFormat="1" ht="41.4" x14ac:dyDescent="0.25">
      <c r="A65" s="173"/>
      <c r="B65" s="174" t="s">
        <v>13</v>
      </c>
      <c r="C65" s="167" t="s">
        <v>713</v>
      </c>
      <c r="D65" s="162">
        <f>E64+1</f>
        <v>19</v>
      </c>
      <c r="E65" s="175">
        <f>D65+12</f>
        <v>31</v>
      </c>
      <c r="F65" s="50"/>
      <c r="G65" s="235"/>
      <c r="H65" s="241"/>
    </row>
    <row r="66" spans="1:8" s="27" customFormat="1" ht="41.4" x14ac:dyDescent="0.25">
      <c r="A66" s="173"/>
      <c r="B66" s="174" t="s">
        <v>13</v>
      </c>
      <c r="C66" s="167" t="s">
        <v>714</v>
      </c>
      <c r="D66" s="162">
        <f>E65+1</f>
        <v>32</v>
      </c>
      <c r="E66" s="175">
        <f>D66+12</f>
        <v>44</v>
      </c>
      <c r="F66" s="50"/>
      <c r="G66" s="235"/>
      <c r="H66" s="241"/>
    </row>
    <row r="67" spans="1:8" s="27" customFormat="1" x14ac:dyDescent="0.25">
      <c r="A67" s="173"/>
      <c r="B67" s="174" t="s">
        <v>13</v>
      </c>
      <c r="C67" s="167" t="s">
        <v>715</v>
      </c>
      <c r="D67" s="162">
        <f>E66+2</f>
        <v>46</v>
      </c>
      <c r="E67" s="175">
        <f>D67+8</f>
        <v>54</v>
      </c>
      <c r="F67" s="50"/>
      <c r="G67" s="235"/>
      <c r="H67" s="241"/>
    </row>
    <row r="68" spans="1:8" s="27" customFormat="1" x14ac:dyDescent="0.25">
      <c r="A68" s="173"/>
      <c r="B68" s="174" t="s">
        <v>13</v>
      </c>
      <c r="C68" s="167" t="s">
        <v>716</v>
      </c>
      <c r="D68" s="162">
        <f>E67+1</f>
        <v>55</v>
      </c>
      <c r="E68" s="175">
        <f>D68+2</f>
        <v>57</v>
      </c>
      <c r="F68" s="50"/>
      <c r="G68" s="235"/>
      <c r="H68" s="241"/>
    </row>
    <row r="69" spans="1:8" s="27" customFormat="1" x14ac:dyDescent="0.25">
      <c r="A69" s="173"/>
      <c r="B69" s="174" t="s">
        <v>13</v>
      </c>
      <c r="C69" s="167" t="s">
        <v>717</v>
      </c>
      <c r="D69" s="162">
        <f>D67+1</f>
        <v>47</v>
      </c>
      <c r="E69" s="175">
        <f>D69+27</f>
        <v>74</v>
      </c>
      <c r="F69" s="50"/>
      <c r="G69" s="235"/>
      <c r="H69" s="241"/>
    </row>
    <row r="70" spans="1:8" s="27" customFormat="1" x14ac:dyDescent="0.25">
      <c r="A70" s="170"/>
      <c r="B70" s="171" t="s">
        <v>834</v>
      </c>
      <c r="C70" s="172" t="s">
        <v>727</v>
      </c>
      <c r="D70" s="172"/>
      <c r="E70" s="172"/>
      <c r="F70" s="50"/>
      <c r="G70" s="235"/>
      <c r="H70" s="241"/>
    </row>
    <row r="71" spans="1:8" s="27" customFormat="1" ht="27.6" x14ac:dyDescent="0.25">
      <c r="A71" s="173"/>
      <c r="B71" s="174" t="s">
        <v>13</v>
      </c>
      <c r="C71" s="167" t="s">
        <v>712</v>
      </c>
      <c r="D71" s="165">
        <v>14</v>
      </c>
      <c r="E71" s="175">
        <v>18</v>
      </c>
      <c r="F71" s="50"/>
      <c r="G71" s="235"/>
      <c r="H71" s="241"/>
    </row>
    <row r="72" spans="1:8" s="27" customFormat="1" ht="41.4" x14ac:dyDescent="0.25">
      <c r="A72" s="173"/>
      <c r="B72" s="174" t="s">
        <v>13</v>
      </c>
      <c r="C72" s="167" t="s">
        <v>713</v>
      </c>
      <c r="D72" s="162">
        <f>E71+1</f>
        <v>19</v>
      </c>
      <c r="E72" s="175">
        <f>D72+12</f>
        <v>31</v>
      </c>
      <c r="F72" s="50"/>
      <c r="G72" s="235"/>
      <c r="H72" s="241"/>
    </row>
    <row r="73" spans="1:8" s="27" customFormat="1" ht="41.4" x14ac:dyDescent="0.25">
      <c r="A73" s="173"/>
      <c r="B73" s="174" t="s">
        <v>13</v>
      </c>
      <c r="C73" s="167" t="s">
        <v>714</v>
      </c>
      <c r="D73" s="162">
        <f>E72+1</f>
        <v>32</v>
      </c>
      <c r="E73" s="175">
        <f>D73+12</f>
        <v>44</v>
      </c>
      <c r="F73" s="50"/>
      <c r="G73" s="235"/>
      <c r="H73" s="241"/>
    </row>
    <row r="74" spans="1:8" s="27" customFormat="1" x14ac:dyDescent="0.25">
      <c r="A74" s="173"/>
      <c r="B74" s="174" t="s">
        <v>13</v>
      </c>
      <c r="C74" s="167" t="s">
        <v>715</v>
      </c>
      <c r="D74" s="162">
        <f>E73+2</f>
        <v>46</v>
      </c>
      <c r="E74" s="175">
        <f>D74+8</f>
        <v>54</v>
      </c>
      <c r="F74" s="50"/>
      <c r="G74" s="235"/>
      <c r="H74" s="241"/>
    </row>
    <row r="75" spans="1:8" s="27" customFormat="1" x14ac:dyDescent="0.25">
      <c r="A75" s="173"/>
      <c r="B75" s="174" t="s">
        <v>13</v>
      </c>
      <c r="C75" s="167" t="s">
        <v>716</v>
      </c>
      <c r="D75" s="162">
        <f>E74+1</f>
        <v>55</v>
      </c>
      <c r="E75" s="175">
        <f>D75+2</f>
        <v>57</v>
      </c>
      <c r="F75" s="50"/>
      <c r="G75" s="235"/>
      <c r="H75" s="241"/>
    </row>
    <row r="76" spans="1:8" s="27" customFormat="1" x14ac:dyDescent="0.25">
      <c r="A76" s="173"/>
      <c r="B76" s="174" t="s">
        <v>13</v>
      </c>
      <c r="C76" s="167" t="s">
        <v>717</v>
      </c>
      <c r="D76" s="162">
        <f>D74+1</f>
        <v>47</v>
      </c>
      <c r="E76" s="175">
        <f>D76+27</f>
        <v>74</v>
      </c>
      <c r="F76" s="50"/>
      <c r="G76" s="235"/>
      <c r="H76" s="241"/>
    </row>
    <row r="77" spans="1:8" s="27" customFormat="1" x14ac:dyDescent="0.25">
      <c r="A77" s="170"/>
      <c r="B77" s="171" t="s">
        <v>835</v>
      </c>
      <c r="C77" s="172" t="s">
        <v>728</v>
      </c>
      <c r="D77" s="172"/>
      <c r="E77" s="172"/>
      <c r="F77" s="50"/>
      <c r="G77" s="235"/>
      <c r="H77" s="241"/>
    </row>
    <row r="78" spans="1:8" s="27" customFormat="1" ht="27.6" x14ac:dyDescent="0.25">
      <c r="A78" s="173"/>
      <c r="B78" s="174" t="s">
        <v>13</v>
      </c>
      <c r="C78" s="167" t="s">
        <v>712</v>
      </c>
      <c r="D78" s="165">
        <v>14</v>
      </c>
      <c r="E78" s="175">
        <v>18</v>
      </c>
      <c r="F78" s="50"/>
      <c r="G78" s="235"/>
      <c r="H78" s="241"/>
    </row>
    <row r="79" spans="1:8" s="27" customFormat="1" ht="41.4" x14ac:dyDescent="0.25">
      <c r="A79" s="173"/>
      <c r="B79" s="174" t="s">
        <v>13</v>
      </c>
      <c r="C79" s="167" t="s">
        <v>720</v>
      </c>
      <c r="D79" s="162">
        <f>E78+1</f>
        <v>19</v>
      </c>
      <c r="E79" s="175">
        <f>D79+12</f>
        <v>31</v>
      </c>
      <c r="F79" s="50"/>
      <c r="G79" s="235"/>
      <c r="H79" s="241"/>
    </row>
    <row r="80" spans="1:8" s="27" customFormat="1" ht="41.4" x14ac:dyDescent="0.25">
      <c r="A80" s="173"/>
      <c r="B80" s="174" t="s">
        <v>13</v>
      </c>
      <c r="C80" s="167" t="s">
        <v>714</v>
      </c>
      <c r="D80" s="162">
        <f>E79+1</f>
        <v>32</v>
      </c>
      <c r="E80" s="175">
        <f>D80+12</f>
        <v>44</v>
      </c>
      <c r="F80" s="50"/>
      <c r="G80" s="235"/>
      <c r="H80" s="241"/>
    </row>
    <row r="81" spans="1:8" s="27" customFormat="1" x14ac:dyDescent="0.25">
      <c r="A81" s="173"/>
      <c r="B81" s="174" t="s">
        <v>13</v>
      </c>
      <c r="C81" s="167" t="s">
        <v>715</v>
      </c>
      <c r="D81" s="162">
        <f>E80+3</f>
        <v>47</v>
      </c>
      <c r="E81" s="175">
        <f>D81+8</f>
        <v>55</v>
      </c>
      <c r="F81" s="50"/>
      <c r="G81" s="235"/>
      <c r="H81" s="241"/>
    </row>
    <row r="82" spans="1:8" s="27" customFormat="1" x14ac:dyDescent="0.25">
      <c r="A82" s="173"/>
      <c r="B82" s="174" t="s">
        <v>13</v>
      </c>
      <c r="C82" s="167" t="s">
        <v>716</v>
      </c>
      <c r="D82" s="162">
        <f>E81+1</f>
        <v>56</v>
      </c>
      <c r="E82" s="175">
        <f>D82+2</f>
        <v>58</v>
      </c>
      <c r="F82" s="50"/>
      <c r="G82" s="235"/>
      <c r="H82" s="241"/>
    </row>
    <row r="83" spans="1:8" s="27" customFormat="1" x14ac:dyDescent="0.25">
      <c r="A83" s="173"/>
      <c r="B83" s="174" t="s">
        <v>13</v>
      </c>
      <c r="C83" s="167" t="s">
        <v>717</v>
      </c>
      <c r="D83" s="162">
        <f>D81+1</f>
        <v>48</v>
      </c>
      <c r="E83" s="175">
        <f>D83+27</f>
        <v>75</v>
      </c>
      <c r="F83" s="50"/>
      <c r="G83" s="235"/>
      <c r="H83" s="241"/>
    </row>
    <row r="84" spans="1:8" s="27" customFormat="1" x14ac:dyDescent="0.25">
      <c r="A84" s="170"/>
      <c r="B84" s="171" t="s">
        <v>836</v>
      </c>
      <c r="C84" s="172" t="s">
        <v>729</v>
      </c>
      <c r="D84" s="172"/>
      <c r="E84" s="172"/>
      <c r="F84" s="50"/>
      <c r="G84" s="235"/>
      <c r="H84" s="241"/>
    </row>
    <row r="85" spans="1:8" s="27" customFormat="1" ht="27.6" x14ac:dyDescent="0.25">
      <c r="A85" s="173"/>
      <c r="B85" s="174" t="s">
        <v>13</v>
      </c>
      <c r="C85" s="167" t="s">
        <v>712</v>
      </c>
      <c r="D85" s="165">
        <f>D78+12</f>
        <v>26</v>
      </c>
      <c r="E85" s="175">
        <f>D85+5</f>
        <v>31</v>
      </c>
      <c r="F85" s="50"/>
      <c r="G85" s="235"/>
      <c r="H85" s="241"/>
    </row>
    <row r="86" spans="1:8" s="27" customFormat="1" ht="41.4" x14ac:dyDescent="0.25">
      <c r="A86" s="173"/>
      <c r="B86" s="174" t="s">
        <v>13</v>
      </c>
      <c r="C86" s="167" t="s">
        <v>713</v>
      </c>
      <c r="D86" s="162">
        <f>E85+1</f>
        <v>32</v>
      </c>
      <c r="E86" s="175">
        <f>D86+12</f>
        <v>44</v>
      </c>
      <c r="F86" s="50"/>
      <c r="G86" s="235"/>
      <c r="H86" s="241"/>
    </row>
    <row r="87" spans="1:8" s="27" customFormat="1" ht="41.4" x14ac:dyDescent="0.25">
      <c r="A87" s="173"/>
      <c r="B87" s="174" t="s">
        <v>13</v>
      </c>
      <c r="C87" s="167" t="s">
        <v>714</v>
      </c>
      <c r="D87" s="162">
        <f>E86+1</f>
        <v>45</v>
      </c>
      <c r="E87" s="175">
        <f>D87+12</f>
        <v>57</v>
      </c>
      <c r="F87" s="50"/>
      <c r="G87" s="235"/>
      <c r="H87" s="241"/>
    </row>
    <row r="88" spans="1:8" s="27" customFormat="1" x14ac:dyDescent="0.25">
      <c r="A88" s="173"/>
      <c r="B88" s="174" t="s">
        <v>13</v>
      </c>
      <c r="C88" s="167" t="s">
        <v>715</v>
      </c>
      <c r="D88" s="162">
        <f>E87+1</f>
        <v>58</v>
      </c>
      <c r="E88" s="175">
        <f>D88+8</f>
        <v>66</v>
      </c>
      <c r="F88" s="50"/>
      <c r="G88" s="235"/>
      <c r="H88" s="241"/>
    </row>
    <row r="89" spans="1:8" s="27" customFormat="1" x14ac:dyDescent="0.25">
      <c r="A89" s="173"/>
      <c r="B89" s="174" t="s">
        <v>13</v>
      </c>
      <c r="C89" s="167" t="s">
        <v>716</v>
      </c>
      <c r="D89" s="162">
        <f>E88+1</f>
        <v>67</v>
      </c>
      <c r="E89" s="175">
        <f>D89+2</f>
        <v>69</v>
      </c>
      <c r="F89" s="50"/>
      <c r="G89" s="235"/>
      <c r="H89" s="241"/>
    </row>
    <row r="90" spans="1:8" s="27" customFormat="1" x14ac:dyDescent="0.25">
      <c r="A90" s="173"/>
      <c r="B90" s="174" t="s">
        <v>13</v>
      </c>
      <c r="C90" s="167" t="s">
        <v>717</v>
      </c>
      <c r="D90" s="162">
        <f>D88+1</f>
        <v>59</v>
      </c>
      <c r="E90" s="175">
        <f>D90+27</f>
        <v>86</v>
      </c>
      <c r="F90" s="50"/>
      <c r="G90" s="235"/>
      <c r="H90" s="241"/>
    </row>
    <row r="91" spans="1:8" s="27" customFormat="1" x14ac:dyDescent="0.25">
      <c r="A91" s="170"/>
      <c r="B91" s="171" t="s">
        <v>718</v>
      </c>
      <c r="C91" s="172" t="s">
        <v>774</v>
      </c>
      <c r="D91" s="172"/>
      <c r="E91" s="172"/>
      <c r="F91" s="50"/>
      <c r="G91" s="235"/>
      <c r="H91" s="241"/>
    </row>
    <row r="92" spans="1:8" s="27" customFormat="1" x14ac:dyDescent="0.25">
      <c r="A92" s="170"/>
      <c r="B92" s="171" t="s">
        <v>837</v>
      </c>
      <c r="C92" s="172" t="s">
        <v>730</v>
      </c>
      <c r="D92" s="172"/>
      <c r="E92" s="172"/>
      <c r="F92" s="50"/>
      <c r="G92" s="235"/>
      <c r="H92" s="241"/>
    </row>
    <row r="93" spans="1:8" s="27" customFormat="1" ht="27.6" x14ac:dyDescent="0.25">
      <c r="A93" s="173"/>
      <c r="B93" s="174" t="s">
        <v>13</v>
      </c>
      <c r="C93" s="167" t="s">
        <v>712</v>
      </c>
      <c r="D93" s="165">
        <v>26</v>
      </c>
      <c r="E93" s="175">
        <f>D93+5</f>
        <v>31</v>
      </c>
      <c r="F93" s="50"/>
      <c r="G93" s="235"/>
      <c r="H93" s="241"/>
    </row>
    <row r="94" spans="1:8" s="27" customFormat="1" ht="41.4" x14ac:dyDescent="0.25">
      <c r="A94" s="173"/>
      <c r="B94" s="174" t="s">
        <v>13</v>
      </c>
      <c r="C94" s="167" t="s">
        <v>713</v>
      </c>
      <c r="D94" s="162">
        <f>E93+1</f>
        <v>32</v>
      </c>
      <c r="E94" s="175">
        <f>D94+12</f>
        <v>44</v>
      </c>
      <c r="F94" s="50"/>
      <c r="G94" s="235"/>
      <c r="H94" s="241"/>
    </row>
    <row r="95" spans="1:8" s="27" customFormat="1" ht="41.4" x14ac:dyDescent="0.25">
      <c r="A95" s="173"/>
      <c r="B95" s="174" t="s">
        <v>13</v>
      </c>
      <c r="C95" s="167" t="s">
        <v>714</v>
      </c>
      <c r="D95" s="162">
        <f>E94+1</f>
        <v>45</v>
      </c>
      <c r="E95" s="175">
        <f>D95+12</f>
        <v>57</v>
      </c>
      <c r="F95" s="50"/>
      <c r="G95" s="235"/>
      <c r="H95" s="241"/>
    </row>
    <row r="96" spans="1:8" s="27" customFormat="1" x14ac:dyDescent="0.25">
      <c r="A96" s="173"/>
      <c r="B96" s="174" t="s">
        <v>13</v>
      </c>
      <c r="C96" s="167" t="s">
        <v>715</v>
      </c>
      <c r="D96" s="162">
        <f>E95+1</f>
        <v>58</v>
      </c>
      <c r="E96" s="175">
        <f>D96+8</f>
        <v>66</v>
      </c>
      <c r="F96" s="50"/>
      <c r="G96" s="235"/>
      <c r="H96" s="241"/>
    </row>
    <row r="97" spans="1:8" s="27" customFormat="1" x14ac:dyDescent="0.25">
      <c r="A97" s="173"/>
      <c r="B97" s="174" t="s">
        <v>13</v>
      </c>
      <c r="C97" s="167" t="s">
        <v>716</v>
      </c>
      <c r="D97" s="162">
        <f>E96+1</f>
        <v>67</v>
      </c>
      <c r="E97" s="175">
        <f>D97+2</f>
        <v>69</v>
      </c>
      <c r="F97" s="50"/>
      <c r="G97" s="235"/>
      <c r="H97" s="241"/>
    </row>
    <row r="98" spans="1:8" s="27" customFormat="1" x14ac:dyDescent="0.25">
      <c r="A98" s="173"/>
      <c r="B98" s="174" t="s">
        <v>13</v>
      </c>
      <c r="C98" s="167" t="s">
        <v>717</v>
      </c>
      <c r="D98" s="162">
        <f>D96+1</f>
        <v>59</v>
      </c>
      <c r="E98" s="175">
        <f>D98+27</f>
        <v>86</v>
      </c>
      <c r="F98" s="50"/>
      <c r="G98" s="235"/>
      <c r="H98" s="241"/>
    </row>
    <row r="99" spans="1:8" s="27" customFormat="1" x14ac:dyDescent="0.25">
      <c r="A99" s="170"/>
      <c r="B99" s="171" t="s">
        <v>838</v>
      </c>
      <c r="C99" s="172" t="s">
        <v>731</v>
      </c>
      <c r="D99" s="172"/>
      <c r="E99" s="172"/>
      <c r="F99" s="50"/>
      <c r="G99" s="235"/>
      <c r="H99" s="241"/>
    </row>
    <row r="100" spans="1:8" s="27" customFormat="1" ht="27.6" x14ac:dyDescent="0.25">
      <c r="A100" s="173"/>
      <c r="B100" s="174" t="s">
        <v>13</v>
      </c>
      <c r="C100" s="167" t="s">
        <v>712</v>
      </c>
      <c r="D100" s="165">
        <v>26</v>
      </c>
      <c r="E100" s="175">
        <f>D100+5</f>
        <v>31</v>
      </c>
      <c r="F100" s="50"/>
      <c r="G100" s="235"/>
      <c r="H100" s="241"/>
    </row>
    <row r="101" spans="1:8" s="27" customFormat="1" ht="41.4" x14ac:dyDescent="0.25">
      <c r="A101" s="173"/>
      <c r="B101" s="174" t="s">
        <v>13</v>
      </c>
      <c r="C101" s="167" t="s">
        <v>713</v>
      </c>
      <c r="D101" s="162">
        <f>E100+1</f>
        <v>32</v>
      </c>
      <c r="E101" s="175">
        <f>D101+12</f>
        <v>44</v>
      </c>
      <c r="F101" s="50"/>
      <c r="G101" s="235"/>
      <c r="H101" s="241"/>
    </row>
    <row r="102" spans="1:8" s="27" customFormat="1" ht="41.4" x14ac:dyDescent="0.25">
      <c r="A102" s="173"/>
      <c r="B102" s="174" t="s">
        <v>13</v>
      </c>
      <c r="C102" s="167" t="s">
        <v>714</v>
      </c>
      <c r="D102" s="162">
        <f>E101+1+1</f>
        <v>46</v>
      </c>
      <c r="E102" s="175">
        <f>D102+12</f>
        <v>58</v>
      </c>
      <c r="F102" s="50"/>
      <c r="G102" s="235"/>
      <c r="H102" s="241"/>
    </row>
    <row r="103" spans="1:8" s="27" customFormat="1" x14ac:dyDescent="0.25">
      <c r="A103" s="173"/>
      <c r="B103" s="174" t="s">
        <v>13</v>
      </c>
      <c r="C103" s="167" t="s">
        <v>715</v>
      </c>
      <c r="D103" s="162">
        <f>E102+1</f>
        <v>59</v>
      </c>
      <c r="E103" s="175">
        <f>D103+8</f>
        <v>67</v>
      </c>
      <c r="F103" s="50"/>
      <c r="G103" s="235"/>
      <c r="H103" s="241"/>
    </row>
    <row r="104" spans="1:8" s="27" customFormat="1" x14ac:dyDescent="0.25">
      <c r="A104" s="173"/>
      <c r="B104" s="174" t="s">
        <v>13</v>
      </c>
      <c r="C104" s="167" t="s">
        <v>716</v>
      </c>
      <c r="D104" s="162">
        <f>E103+1</f>
        <v>68</v>
      </c>
      <c r="E104" s="175">
        <f>D104+2</f>
        <v>70</v>
      </c>
      <c r="F104" s="50"/>
      <c r="G104" s="235"/>
      <c r="H104" s="241"/>
    </row>
    <row r="105" spans="1:8" s="27" customFormat="1" x14ac:dyDescent="0.25">
      <c r="A105" s="173"/>
      <c r="B105" s="174" t="s">
        <v>13</v>
      </c>
      <c r="C105" s="167" t="s">
        <v>717</v>
      </c>
      <c r="D105" s="162">
        <f>D103+1</f>
        <v>60</v>
      </c>
      <c r="E105" s="175">
        <f>D105+27</f>
        <v>87</v>
      </c>
      <c r="F105" s="50"/>
      <c r="G105" s="235"/>
      <c r="H105" s="241"/>
    </row>
    <row r="106" spans="1:8" s="27" customFormat="1" x14ac:dyDescent="0.25">
      <c r="A106" s="170"/>
      <c r="B106" s="171" t="s">
        <v>839</v>
      </c>
      <c r="C106" s="172" t="s">
        <v>732</v>
      </c>
      <c r="D106" s="172"/>
      <c r="E106" s="172"/>
      <c r="F106" s="50"/>
      <c r="G106" s="235"/>
      <c r="H106" s="241"/>
    </row>
    <row r="107" spans="1:8" s="27" customFormat="1" ht="27.6" x14ac:dyDescent="0.25">
      <c r="A107" s="173"/>
      <c r="B107" s="174" t="s">
        <v>13</v>
      </c>
      <c r="C107" s="167" t="s">
        <v>712</v>
      </c>
      <c r="D107" s="165">
        <v>26</v>
      </c>
      <c r="E107" s="175">
        <f>D107+5</f>
        <v>31</v>
      </c>
      <c r="F107" s="50"/>
      <c r="G107" s="235"/>
      <c r="H107" s="241"/>
    </row>
    <row r="108" spans="1:8" s="27" customFormat="1" ht="41.4" x14ac:dyDescent="0.25">
      <c r="A108" s="173"/>
      <c r="B108" s="174" t="s">
        <v>13</v>
      </c>
      <c r="C108" s="167" t="s">
        <v>720</v>
      </c>
      <c r="D108" s="162">
        <f>E107+1</f>
        <v>32</v>
      </c>
      <c r="E108" s="175">
        <f>D108+12</f>
        <v>44</v>
      </c>
      <c r="F108" s="50"/>
      <c r="G108" s="235"/>
      <c r="H108" s="241"/>
    </row>
    <row r="109" spans="1:8" s="27" customFormat="1" ht="41.4" x14ac:dyDescent="0.25">
      <c r="A109" s="173"/>
      <c r="B109" s="174" t="s">
        <v>13</v>
      </c>
      <c r="C109" s="167" t="s">
        <v>714</v>
      </c>
      <c r="D109" s="162">
        <f>E108+1+1</f>
        <v>46</v>
      </c>
      <c r="E109" s="175">
        <f>D109+12</f>
        <v>58</v>
      </c>
      <c r="F109" s="50"/>
      <c r="G109" s="235"/>
      <c r="H109" s="241"/>
    </row>
    <row r="110" spans="1:8" s="27" customFormat="1" x14ac:dyDescent="0.25">
      <c r="A110" s="173"/>
      <c r="B110" s="174" t="s">
        <v>13</v>
      </c>
      <c r="C110" s="167" t="s">
        <v>715</v>
      </c>
      <c r="D110" s="162">
        <f>E109+1</f>
        <v>59</v>
      </c>
      <c r="E110" s="175">
        <f>D110+8</f>
        <v>67</v>
      </c>
      <c r="F110" s="50"/>
      <c r="G110" s="235"/>
      <c r="H110" s="241"/>
    </row>
    <row r="111" spans="1:8" s="27" customFormat="1" x14ac:dyDescent="0.25">
      <c r="A111" s="173"/>
      <c r="B111" s="174" t="s">
        <v>13</v>
      </c>
      <c r="C111" s="167" t="s">
        <v>716</v>
      </c>
      <c r="D111" s="162">
        <f>E110+1</f>
        <v>68</v>
      </c>
      <c r="E111" s="175">
        <f>D111+2</f>
        <v>70</v>
      </c>
      <c r="F111" s="50"/>
      <c r="G111" s="235"/>
      <c r="H111" s="241"/>
    </row>
    <row r="112" spans="1:8" s="27" customFormat="1" x14ac:dyDescent="0.25">
      <c r="A112" s="173"/>
      <c r="B112" s="174" t="s">
        <v>13</v>
      </c>
      <c r="C112" s="167" t="s">
        <v>717</v>
      </c>
      <c r="D112" s="162">
        <f>D110+1</f>
        <v>60</v>
      </c>
      <c r="E112" s="175">
        <f>D112+27</f>
        <v>87</v>
      </c>
      <c r="F112" s="50"/>
      <c r="G112" s="235"/>
      <c r="H112" s="241"/>
    </row>
    <row r="113" spans="1:8" s="27" customFormat="1" x14ac:dyDescent="0.25">
      <c r="A113" s="170"/>
      <c r="B113" s="171" t="s">
        <v>840</v>
      </c>
      <c r="C113" s="172" t="s">
        <v>733</v>
      </c>
      <c r="D113" s="172"/>
      <c r="E113" s="172"/>
      <c r="F113" s="50"/>
      <c r="G113" s="235"/>
      <c r="H113" s="241"/>
    </row>
    <row r="114" spans="1:8" s="27" customFormat="1" ht="27.6" x14ac:dyDescent="0.25">
      <c r="A114" s="173"/>
      <c r="B114" s="174" t="s">
        <v>13</v>
      </c>
      <c r="C114" s="167" t="s">
        <v>712</v>
      </c>
      <c r="D114" s="165">
        <v>26</v>
      </c>
      <c r="E114" s="175">
        <f>D114+5</f>
        <v>31</v>
      </c>
      <c r="F114" s="50"/>
      <c r="G114" s="235"/>
      <c r="H114" s="241"/>
    </row>
    <row r="115" spans="1:8" s="27" customFormat="1" ht="41.4" x14ac:dyDescent="0.25">
      <c r="A115" s="173"/>
      <c r="B115" s="174" t="s">
        <v>13</v>
      </c>
      <c r="C115" s="167" t="s">
        <v>720</v>
      </c>
      <c r="D115" s="162">
        <f>E114+1</f>
        <v>32</v>
      </c>
      <c r="E115" s="175">
        <f>D115+12</f>
        <v>44</v>
      </c>
      <c r="F115" s="50"/>
      <c r="G115" s="235"/>
      <c r="H115" s="241"/>
    </row>
    <row r="116" spans="1:8" s="27" customFormat="1" ht="41.4" x14ac:dyDescent="0.25">
      <c r="A116" s="173"/>
      <c r="B116" s="174" t="s">
        <v>13</v>
      </c>
      <c r="C116" s="167" t="s">
        <v>714</v>
      </c>
      <c r="D116" s="162">
        <f>E115+1+1+1</f>
        <v>47</v>
      </c>
      <c r="E116" s="175">
        <f>D116+12</f>
        <v>59</v>
      </c>
      <c r="F116" s="50"/>
      <c r="G116" s="235"/>
      <c r="H116" s="241"/>
    </row>
    <row r="117" spans="1:8" s="27" customFormat="1" x14ac:dyDescent="0.25">
      <c r="A117" s="173"/>
      <c r="B117" s="174" t="s">
        <v>13</v>
      </c>
      <c r="C117" s="167" t="s">
        <v>715</v>
      </c>
      <c r="D117" s="162">
        <f>E116+1</f>
        <v>60</v>
      </c>
      <c r="E117" s="175">
        <f>D117+8</f>
        <v>68</v>
      </c>
      <c r="F117" s="50"/>
      <c r="G117" s="235"/>
      <c r="H117" s="241"/>
    </row>
    <row r="118" spans="1:8" s="27" customFormat="1" x14ac:dyDescent="0.25">
      <c r="A118" s="173"/>
      <c r="B118" s="174" t="s">
        <v>13</v>
      </c>
      <c r="C118" s="167" t="s">
        <v>716</v>
      </c>
      <c r="D118" s="162">
        <f>E117+1</f>
        <v>69</v>
      </c>
      <c r="E118" s="175">
        <f>D118+2</f>
        <v>71</v>
      </c>
      <c r="F118" s="50"/>
      <c r="G118" s="235"/>
      <c r="H118" s="241"/>
    </row>
    <row r="119" spans="1:8" s="27" customFormat="1" x14ac:dyDescent="0.25">
      <c r="A119" s="173"/>
      <c r="B119" s="174" t="s">
        <v>13</v>
      </c>
      <c r="C119" s="167" t="s">
        <v>717</v>
      </c>
      <c r="D119" s="162">
        <f>D117+1</f>
        <v>61</v>
      </c>
      <c r="E119" s="175">
        <f>D119+27</f>
        <v>88</v>
      </c>
      <c r="F119" s="50"/>
      <c r="G119" s="235"/>
      <c r="H119" s="241"/>
    </row>
    <row r="120" spans="1:8" s="27" customFormat="1" x14ac:dyDescent="0.25">
      <c r="A120" s="170"/>
      <c r="B120" s="171" t="s">
        <v>841</v>
      </c>
      <c r="C120" s="172" t="s">
        <v>734</v>
      </c>
      <c r="D120" s="172"/>
      <c r="E120" s="172"/>
      <c r="F120" s="50"/>
      <c r="G120" s="235"/>
      <c r="H120" s="241"/>
    </row>
    <row r="121" spans="1:8" s="27" customFormat="1" ht="27.6" x14ac:dyDescent="0.25">
      <c r="A121" s="173"/>
      <c r="B121" s="174" t="s">
        <v>13</v>
      </c>
      <c r="C121" s="167" t="s">
        <v>712</v>
      </c>
      <c r="D121" s="165">
        <v>39</v>
      </c>
      <c r="E121" s="175">
        <f>D121+5</f>
        <v>44</v>
      </c>
      <c r="F121" s="50"/>
      <c r="G121" s="235"/>
      <c r="H121" s="241"/>
    </row>
    <row r="122" spans="1:8" s="27" customFormat="1" ht="41.4" x14ac:dyDescent="0.25">
      <c r="A122" s="173"/>
      <c r="B122" s="174" t="s">
        <v>13</v>
      </c>
      <c r="C122" s="167" t="s">
        <v>713</v>
      </c>
      <c r="D122" s="162">
        <f>E121+1</f>
        <v>45</v>
      </c>
      <c r="E122" s="175">
        <f>D122+12</f>
        <v>57</v>
      </c>
      <c r="F122" s="50"/>
      <c r="G122" s="235"/>
      <c r="H122" s="241"/>
    </row>
    <row r="123" spans="1:8" s="27" customFormat="1" ht="41.4" x14ac:dyDescent="0.25">
      <c r="A123" s="173"/>
      <c r="B123" s="174" t="s">
        <v>13</v>
      </c>
      <c r="C123" s="167" t="s">
        <v>714</v>
      </c>
      <c r="D123" s="162">
        <f>E122+1</f>
        <v>58</v>
      </c>
      <c r="E123" s="175">
        <f>D123+12</f>
        <v>70</v>
      </c>
      <c r="F123" s="50"/>
      <c r="G123" s="235"/>
      <c r="H123" s="241"/>
    </row>
    <row r="124" spans="1:8" s="27" customFormat="1" x14ac:dyDescent="0.25">
      <c r="A124" s="173"/>
      <c r="B124" s="174" t="s">
        <v>13</v>
      </c>
      <c r="C124" s="167" t="s">
        <v>715</v>
      </c>
      <c r="D124" s="162">
        <f>E123+1</f>
        <v>71</v>
      </c>
      <c r="E124" s="175">
        <f>D124+8</f>
        <v>79</v>
      </c>
      <c r="F124" s="50"/>
      <c r="G124" s="235"/>
      <c r="H124" s="241"/>
    </row>
    <row r="125" spans="1:8" s="27" customFormat="1" x14ac:dyDescent="0.25">
      <c r="A125" s="173"/>
      <c r="B125" s="174" t="s">
        <v>13</v>
      </c>
      <c r="C125" s="167" t="s">
        <v>716</v>
      </c>
      <c r="D125" s="162">
        <f>E124+1</f>
        <v>80</v>
      </c>
      <c r="E125" s="175">
        <f>D125+2</f>
        <v>82</v>
      </c>
      <c r="F125" s="50"/>
      <c r="G125" s="235"/>
      <c r="H125" s="241"/>
    </row>
    <row r="126" spans="1:8" s="27" customFormat="1" x14ac:dyDescent="0.25">
      <c r="A126" s="173"/>
      <c r="B126" s="174" t="s">
        <v>13</v>
      </c>
      <c r="C126" s="167" t="s">
        <v>717</v>
      </c>
      <c r="D126" s="162">
        <f>D124+1</f>
        <v>72</v>
      </c>
      <c r="E126" s="175">
        <f>D126+27</f>
        <v>99</v>
      </c>
      <c r="F126" s="50"/>
      <c r="G126" s="235"/>
      <c r="H126" s="241"/>
    </row>
    <row r="127" spans="1:8" s="27" customFormat="1" x14ac:dyDescent="0.25">
      <c r="A127" s="170"/>
      <c r="B127" s="171" t="s">
        <v>842</v>
      </c>
      <c r="C127" s="172" t="s">
        <v>735</v>
      </c>
      <c r="D127" s="172"/>
      <c r="E127" s="172"/>
      <c r="F127" s="50"/>
      <c r="G127" s="235"/>
      <c r="H127" s="241"/>
    </row>
    <row r="128" spans="1:8" s="27" customFormat="1" ht="27.6" x14ac:dyDescent="0.25">
      <c r="A128" s="173"/>
      <c r="B128" s="174" t="s">
        <v>13</v>
      </c>
      <c r="C128" s="167" t="s">
        <v>712</v>
      </c>
      <c r="D128" s="165">
        <v>39</v>
      </c>
      <c r="E128" s="175">
        <f>D128+5</f>
        <v>44</v>
      </c>
      <c r="F128" s="50"/>
      <c r="G128" s="235"/>
      <c r="H128" s="241"/>
    </row>
    <row r="129" spans="1:8" s="27" customFormat="1" ht="41.4" x14ac:dyDescent="0.25">
      <c r="A129" s="173"/>
      <c r="B129" s="174" t="s">
        <v>13</v>
      </c>
      <c r="C129" s="167" t="s">
        <v>713</v>
      </c>
      <c r="D129" s="162">
        <f>E128+1</f>
        <v>45</v>
      </c>
      <c r="E129" s="175">
        <f>D129+12</f>
        <v>57</v>
      </c>
      <c r="F129" s="50"/>
      <c r="G129" s="235"/>
      <c r="H129" s="241"/>
    </row>
    <row r="130" spans="1:8" s="27" customFormat="1" ht="41.4" x14ac:dyDescent="0.25">
      <c r="A130" s="173"/>
      <c r="B130" s="174" t="s">
        <v>13</v>
      </c>
      <c r="C130" s="167" t="s">
        <v>714</v>
      </c>
      <c r="D130" s="162">
        <f>E129+1</f>
        <v>58</v>
      </c>
      <c r="E130" s="175">
        <f>D130+12</f>
        <v>70</v>
      </c>
      <c r="F130" s="50"/>
      <c r="G130" s="235"/>
      <c r="H130" s="241"/>
    </row>
    <row r="131" spans="1:8" s="27" customFormat="1" x14ac:dyDescent="0.25">
      <c r="A131" s="173"/>
      <c r="B131" s="174" t="s">
        <v>13</v>
      </c>
      <c r="C131" s="167" t="s">
        <v>715</v>
      </c>
      <c r="D131" s="162">
        <f>E130+1</f>
        <v>71</v>
      </c>
      <c r="E131" s="175">
        <f>D131+8</f>
        <v>79</v>
      </c>
      <c r="F131" s="50"/>
      <c r="G131" s="235"/>
      <c r="H131" s="241"/>
    </row>
    <row r="132" spans="1:8" s="27" customFormat="1" x14ac:dyDescent="0.25">
      <c r="A132" s="173"/>
      <c r="B132" s="174" t="s">
        <v>13</v>
      </c>
      <c r="C132" s="167" t="s">
        <v>716</v>
      </c>
      <c r="D132" s="162">
        <f>E131+1</f>
        <v>80</v>
      </c>
      <c r="E132" s="175">
        <f>D132+2</f>
        <v>82</v>
      </c>
      <c r="F132" s="50"/>
      <c r="G132" s="235"/>
      <c r="H132" s="241"/>
    </row>
    <row r="133" spans="1:8" s="27" customFormat="1" x14ac:dyDescent="0.25">
      <c r="A133" s="173"/>
      <c r="B133" s="174" t="s">
        <v>13</v>
      </c>
      <c r="C133" s="167" t="s">
        <v>717</v>
      </c>
      <c r="D133" s="162">
        <f>D131+1</f>
        <v>72</v>
      </c>
      <c r="E133" s="175">
        <f>D133+27</f>
        <v>99</v>
      </c>
      <c r="F133" s="50"/>
      <c r="G133" s="235"/>
      <c r="H133" s="241"/>
    </row>
    <row r="134" spans="1:8" s="27" customFormat="1" x14ac:dyDescent="0.25">
      <c r="A134" s="170"/>
      <c r="B134" s="171" t="s">
        <v>843</v>
      </c>
      <c r="C134" s="172" t="s">
        <v>736</v>
      </c>
      <c r="D134" s="172"/>
      <c r="E134" s="172"/>
      <c r="F134" s="50"/>
      <c r="G134" s="235"/>
      <c r="H134" s="241"/>
    </row>
    <row r="135" spans="1:8" s="27" customFormat="1" ht="27.6" x14ac:dyDescent="0.25">
      <c r="A135" s="173"/>
      <c r="B135" s="174" t="s">
        <v>13</v>
      </c>
      <c r="C135" s="167" t="s">
        <v>712</v>
      </c>
      <c r="D135" s="165">
        <v>39</v>
      </c>
      <c r="E135" s="175">
        <f>D135+5</f>
        <v>44</v>
      </c>
      <c r="F135" s="50"/>
      <c r="G135" s="235"/>
      <c r="H135" s="241"/>
    </row>
    <row r="136" spans="1:8" s="27" customFormat="1" ht="41.4" x14ac:dyDescent="0.25">
      <c r="A136" s="173"/>
      <c r="B136" s="174" t="s">
        <v>13</v>
      </c>
      <c r="C136" s="167" t="s">
        <v>713</v>
      </c>
      <c r="D136" s="162">
        <f>E135+1</f>
        <v>45</v>
      </c>
      <c r="E136" s="175">
        <f>D136+12</f>
        <v>57</v>
      </c>
      <c r="F136" s="50"/>
      <c r="G136" s="235"/>
      <c r="H136" s="241"/>
    </row>
    <row r="137" spans="1:8" s="27" customFormat="1" ht="41.4" x14ac:dyDescent="0.25">
      <c r="A137" s="173"/>
      <c r="B137" s="174" t="s">
        <v>13</v>
      </c>
      <c r="C137" s="167" t="s">
        <v>714</v>
      </c>
      <c r="D137" s="162">
        <f>E136+1+1</f>
        <v>59</v>
      </c>
      <c r="E137" s="175">
        <f>D137+12</f>
        <v>71</v>
      </c>
      <c r="F137" s="50"/>
      <c r="G137" s="235"/>
      <c r="H137" s="241"/>
    </row>
    <row r="138" spans="1:8" s="27" customFormat="1" x14ac:dyDescent="0.25">
      <c r="A138" s="173"/>
      <c r="B138" s="174" t="s">
        <v>13</v>
      </c>
      <c r="C138" s="167" t="s">
        <v>715</v>
      </c>
      <c r="D138" s="162">
        <f>E137+1</f>
        <v>72</v>
      </c>
      <c r="E138" s="175">
        <f>D138+8</f>
        <v>80</v>
      </c>
      <c r="F138" s="50"/>
      <c r="G138" s="235"/>
      <c r="H138" s="241"/>
    </row>
    <row r="139" spans="1:8" s="27" customFormat="1" x14ac:dyDescent="0.25">
      <c r="A139" s="173"/>
      <c r="B139" s="174" t="s">
        <v>13</v>
      </c>
      <c r="C139" s="167" t="s">
        <v>716</v>
      </c>
      <c r="D139" s="162">
        <f>E138+1</f>
        <v>81</v>
      </c>
      <c r="E139" s="175">
        <f>D139+2</f>
        <v>83</v>
      </c>
      <c r="F139" s="50"/>
      <c r="G139" s="235"/>
      <c r="H139" s="241"/>
    </row>
    <row r="140" spans="1:8" s="27" customFormat="1" x14ac:dyDescent="0.25">
      <c r="A140" s="173"/>
      <c r="B140" s="174" t="s">
        <v>13</v>
      </c>
      <c r="C140" s="167" t="s">
        <v>717</v>
      </c>
      <c r="D140" s="162">
        <f>D138+1</f>
        <v>73</v>
      </c>
      <c r="E140" s="175">
        <f>D140+27</f>
        <v>100</v>
      </c>
      <c r="F140" s="50"/>
      <c r="G140" s="235"/>
      <c r="H140" s="241"/>
    </row>
    <row r="141" spans="1:8" s="27" customFormat="1" x14ac:dyDescent="0.25">
      <c r="A141" s="170"/>
      <c r="B141" s="171" t="s">
        <v>844</v>
      </c>
      <c r="C141" s="172" t="s">
        <v>737</v>
      </c>
      <c r="D141" s="172"/>
      <c r="E141" s="172"/>
      <c r="F141" s="50"/>
      <c r="G141" s="235"/>
      <c r="H141" s="241"/>
    </row>
    <row r="142" spans="1:8" s="27" customFormat="1" ht="27.6" x14ac:dyDescent="0.25">
      <c r="A142" s="173"/>
      <c r="B142" s="174" t="s">
        <v>13</v>
      </c>
      <c r="C142" s="167" t="s">
        <v>712</v>
      </c>
      <c r="D142" s="165">
        <v>39</v>
      </c>
      <c r="E142" s="175">
        <f>D142+5</f>
        <v>44</v>
      </c>
      <c r="F142" s="50"/>
      <c r="G142" s="235"/>
      <c r="H142" s="241"/>
    </row>
    <row r="143" spans="1:8" s="27" customFormat="1" ht="41.4" x14ac:dyDescent="0.25">
      <c r="A143" s="173"/>
      <c r="B143" s="174" t="s">
        <v>13</v>
      </c>
      <c r="C143" s="167" t="s">
        <v>713</v>
      </c>
      <c r="D143" s="162">
        <f>E142+1</f>
        <v>45</v>
      </c>
      <c r="E143" s="175">
        <f>D143+12</f>
        <v>57</v>
      </c>
      <c r="F143" s="50"/>
      <c r="G143" s="235"/>
      <c r="H143" s="241"/>
    </row>
    <row r="144" spans="1:8" s="27" customFormat="1" ht="41.4" x14ac:dyDescent="0.25">
      <c r="A144" s="173"/>
      <c r="B144" s="174" t="s">
        <v>13</v>
      </c>
      <c r="C144" s="167" t="s">
        <v>714</v>
      </c>
      <c r="D144" s="162">
        <f>E143+1+1</f>
        <v>59</v>
      </c>
      <c r="E144" s="175">
        <f>D144+12</f>
        <v>71</v>
      </c>
      <c r="F144" s="50"/>
      <c r="G144" s="235"/>
      <c r="H144" s="241"/>
    </row>
    <row r="145" spans="1:8" s="27" customFormat="1" x14ac:dyDescent="0.25">
      <c r="A145" s="173"/>
      <c r="B145" s="174" t="s">
        <v>13</v>
      </c>
      <c r="C145" s="167" t="s">
        <v>715</v>
      </c>
      <c r="D145" s="162">
        <f>E144+1</f>
        <v>72</v>
      </c>
      <c r="E145" s="175">
        <f>D145+8</f>
        <v>80</v>
      </c>
      <c r="F145" s="50"/>
      <c r="G145" s="235"/>
      <c r="H145" s="241"/>
    </row>
    <row r="146" spans="1:8" s="27" customFormat="1" x14ac:dyDescent="0.25">
      <c r="A146" s="173"/>
      <c r="B146" s="174" t="s">
        <v>13</v>
      </c>
      <c r="C146" s="167" t="s">
        <v>716</v>
      </c>
      <c r="D146" s="162">
        <f>E145+1</f>
        <v>81</v>
      </c>
      <c r="E146" s="175">
        <f>D146+2</f>
        <v>83</v>
      </c>
      <c r="F146" s="50"/>
      <c r="G146" s="235"/>
      <c r="H146" s="241"/>
    </row>
    <row r="147" spans="1:8" s="27" customFormat="1" x14ac:dyDescent="0.25">
      <c r="A147" s="173"/>
      <c r="B147" s="174" t="s">
        <v>13</v>
      </c>
      <c r="C147" s="167" t="s">
        <v>717</v>
      </c>
      <c r="D147" s="162">
        <f>D145+1</f>
        <v>73</v>
      </c>
      <c r="E147" s="175">
        <f>D147+27</f>
        <v>100</v>
      </c>
      <c r="F147" s="50"/>
      <c r="G147" s="235"/>
      <c r="H147" s="241"/>
    </row>
    <row r="148" spans="1:8" s="27" customFormat="1" x14ac:dyDescent="0.25">
      <c r="A148" s="170"/>
      <c r="B148" s="171" t="s">
        <v>1107</v>
      </c>
      <c r="C148" s="172" t="s">
        <v>1108</v>
      </c>
      <c r="D148" s="172"/>
      <c r="E148" s="172"/>
      <c r="F148" s="50"/>
      <c r="G148" s="235"/>
      <c r="H148" s="241"/>
    </row>
    <row r="149" spans="1:8" s="27" customFormat="1" ht="27.6" x14ac:dyDescent="0.25">
      <c r="A149" s="173"/>
      <c r="B149" s="174" t="s">
        <v>13</v>
      </c>
      <c r="C149" s="167" t="s">
        <v>712</v>
      </c>
      <c r="D149" s="165">
        <v>39</v>
      </c>
      <c r="E149" s="175">
        <f>D149+5</f>
        <v>44</v>
      </c>
      <c r="F149" s="50"/>
      <c r="G149" s="235"/>
      <c r="H149" s="241"/>
    </row>
    <row r="150" spans="1:8" s="27" customFormat="1" ht="41.4" x14ac:dyDescent="0.25">
      <c r="A150" s="173"/>
      <c r="B150" s="174" t="s">
        <v>13</v>
      </c>
      <c r="C150" s="167" t="s">
        <v>713</v>
      </c>
      <c r="D150" s="162">
        <f>E149+1</f>
        <v>45</v>
      </c>
      <c r="E150" s="175">
        <f>D150+12</f>
        <v>57</v>
      </c>
      <c r="F150" s="179"/>
      <c r="G150" s="235"/>
      <c r="H150" s="241"/>
    </row>
    <row r="151" spans="1:8" s="27" customFormat="1" ht="41.4" x14ac:dyDescent="0.25">
      <c r="A151" s="173"/>
      <c r="B151" s="174" t="s">
        <v>13</v>
      </c>
      <c r="C151" s="167" t="s">
        <v>714</v>
      </c>
      <c r="D151" s="162">
        <f>E150+1+1+1</f>
        <v>60</v>
      </c>
      <c r="E151" s="175">
        <f>D151+12</f>
        <v>72</v>
      </c>
      <c r="F151" s="179"/>
      <c r="G151" s="235"/>
      <c r="H151" s="241"/>
    </row>
    <row r="152" spans="1:8" s="27" customFormat="1" x14ac:dyDescent="0.25">
      <c r="A152" s="173"/>
      <c r="B152" s="174" t="s">
        <v>13</v>
      </c>
      <c r="C152" s="167" t="s">
        <v>715</v>
      </c>
      <c r="D152" s="162">
        <f>E151+1</f>
        <v>73</v>
      </c>
      <c r="E152" s="175">
        <f>D152+8</f>
        <v>81</v>
      </c>
      <c r="F152" s="179"/>
      <c r="G152" s="235"/>
      <c r="H152" s="241"/>
    </row>
    <row r="153" spans="1:8" s="27" customFormat="1" x14ac:dyDescent="0.25">
      <c r="A153" s="173"/>
      <c r="B153" s="174" t="s">
        <v>13</v>
      </c>
      <c r="C153" s="167" t="s">
        <v>716</v>
      </c>
      <c r="D153" s="162">
        <f>E152+1</f>
        <v>82</v>
      </c>
      <c r="E153" s="175">
        <f>D153+2</f>
        <v>84</v>
      </c>
      <c r="F153" s="179"/>
      <c r="G153" s="235"/>
      <c r="H153" s="241"/>
    </row>
    <row r="154" spans="1:8" s="27" customFormat="1" x14ac:dyDescent="0.25">
      <c r="A154" s="173"/>
      <c r="B154" s="174" t="s">
        <v>13</v>
      </c>
      <c r="C154" s="167" t="s">
        <v>717</v>
      </c>
      <c r="D154" s="162">
        <f>D152+1</f>
        <v>74</v>
      </c>
      <c r="E154" s="175">
        <f>D154+27</f>
        <v>101</v>
      </c>
      <c r="F154" s="179"/>
      <c r="G154" s="235"/>
      <c r="H154" s="241"/>
    </row>
    <row r="155" spans="1:8" s="27" customFormat="1" x14ac:dyDescent="0.25">
      <c r="A155" s="170"/>
      <c r="B155" s="171" t="s">
        <v>1111</v>
      </c>
      <c r="C155" s="172" t="s">
        <v>1109</v>
      </c>
      <c r="D155" s="172"/>
      <c r="E155" s="172"/>
      <c r="F155" s="179"/>
      <c r="G155" s="235"/>
      <c r="H155" s="241"/>
    </row>
    <row r="156" spans="1:8" s="27" customFormat="1" ht="27.6" x14ac:dyDescent="0.25">
      <c r="A156" s="173"/>
      <c r="B156" s="174" t="s">
        <v>13</v>
      </c>
      <c r="C156" s="167" t="s">
        <v>712</v>
      </c>
      <c r="D156" s="165">
        <v>52</v>
      </c>
      <c r="E156" s="175">
        <f>D156+5</f>
        <v>57</v>
      </c>
      <c r="F156" s="179"/>
      <c r="G156" s="235"/>
      <c r="H156" s="241"/>
    </row>
    <row r="157" spans="1:8" s="27" customFormat="1" ht="41.4" x14ac:dyDescent="0.25">
      <c r="A157" s="173"/>
      <c r="B157" s="174" t="s">
        <v>13</v>
      </c>
      <c r="C157" s="167" t="s">
        <v>713</v>
      </c>
      <c r="D157" s="162">
        <f>E156+1</f>
        <v>58</v>
      </c>
      <c r="E157" s="175">
        <f>D157+12</f>
        <v>70</v>
      </c>
      <c r="F157" s="179"/>
      <c r="G157" s="235"/>
      <c r="H157" s="241"/>
    </row>
    <row r="158" spans="1:8" s="27" customFormat="1" ht="41.4" x14ac:dyDescent="0.25">
      <c r="A158" s="173"/>
      <c r="B158" s="174" t="s">
        <v>13</v>
      </c>
      <c r="C158" s="167" t="s">
        <v>714</v>
      </c>
      <c r="D158" s="162">
        <f>E157+1</f>
        <v>71</v>
      </c>
      <c r="E158" s="175">
        <f>D158+12</f>
        <v>83</v>
      </c>
      <c r="F158" s="179"/>
      <c r="G158" s="235"/>
      <c r="H158" s="241"/>
    </row>
    <row r="159" spans="1:8" s="27" customFormat="1" x14ac:dyDescent="0.25">
      <c r="A159" s="173"/>
      <c r="B159" s="174" t="s">
        <v>13</v>
      </c>
      <c r="C159" s="167" t="s">
        <v>715</v>
      </c>
      <c r="D159" s="162">
        <f>E158+1</f>
        <v>84</v>
      </c>
      <c r="E159" s="175">
        <f>D159+8</f>
        <v>92</v>
      </c>
      <c r="F159" s="179"/>
      <c r="G159" s="235"/>
      <c r="H159" s="241"/>
    </row>
    <row r="160" spans="1:8" s="27" customFormat="1" x14ac:dyDescent="0.25">
      <c r="A160" s="173"/>
      <c r="B160" s="174" t="s">
        <v>13</v>
      </c>
      <c r="C160" s="167" t="s">
        <v>716</v>
      </c>
      <c r="D160" s="162">
        <f>E159+1</f>
        <v>93</v>
      </c>
      <c r="E160" s="175">
        <f>D160+2</f>
        <v>95</v>
      </c>
      <c r="F160" s="179"/>
      <c r="G160" s="235"/>
      <c r="H160" s="241"/>
    </row>
    <row r="161" spans="1:8" s="27" customFormat="1" x14ac:dyDescent="0.25">
      <c r="A161" s="173"/>
      <c r="B161" s="174" t="s">
        <v>13</v>
      </c>
      <c r="C161" s="167" t="s">
        <v>717</v>
      </c>
      <c r="D161" s="162">
        <f>D159+1</f>
        <v>85</v>
      </c>
      <c r="E161" s="175">
        <f>D161+27</f>
        <v>112</v>
      </c>
      <c r="F161" s="50"/>
      <c r="G161" s="235"/>
      <c r="H161" s="241"/>
    </row>
    <row r="162" spans="1:8" s="27" customFormat="1" x14ac:dyDescent="0.25">
      <c r="A162" s="170"/>
      <c r="B162" s="171" t="s">
        <v>1112</v>
      </c>
      <c r="C162" s="172" t="s">
        <v>1110</v>
      </c>
      <c r="D162" s="172"/>
      <c r="E162" s="172"/>
      <c r="F162" s="179"/>
      <c r="G162" s="235"/>
      <c r="H162" s="241"/>
    </row>
    <row r="163" spans="1:8" s="27" customFormat="1" ht="27.6" x14ac:dyDescent="0.25">
      <c r="A163" s="173"/>
      <c r="B163" s="174" t="s">
        <v>13</v>
      </c>
      <c r="C163" s="167" t="s">
        <v>712</v>
      </c>
      <c r="D163" s="165">
        <v>52</v>
      </c>
      <c r="E163" s="175">
        <f>D163+5</f>
        <v>57</v>
      </c>
      <c r="F163" s="179"/>
      <c r="G163" s="235"/>
      <c r="H163" s="241"/>
    </row>
    <row r="164" spans="1:8" s="27" customFormat="1" ht="41.4" x14ac:dyDescent="0.25">
      <c r="A164" s="173"/>
      <c r="B164" s="174" t="s">
        <v>13</v>
      </c>
      <c r="C164" s="167" t="s">
        <v>713</v>
      </c>
      <c r="D164" s="162">
        <f>E163+1</f>
        <v>58</v>
      </c>
      <c r="E164" s="175">
        <f>D164+12</f>
        <v>70</v>
      </c>
      <c r="F164" s="179"/>
      <c r="G164" s="235"/>
      <c r="H164" s="241"/>
    </row>
    <row r="165" spans="1:8" s="27" customFormat="1" ht="41.4" x14ac:dyDescent="0.25">
      <c r="A165" s="173"/>
      <c r="B165" s="174" t="s">
        <v>13</v>
      </c>
      <c r="C165" s="167" t="s">
        <v>714</v>
      </c>
      <c r="D165" s="162">
        <v>72</v>
      </c>
      <c r="E165" s="175">
        <f>D165+12</f>
        <v>84</v>
      </c>
      <c r="F165" s="179"/>
      <c r="G165" s="235"/>
      <c r="H165" s="241"/>
    </row>
    <row r="166" spans="1:8" s="27" customFormat="1" x14ac:dyDescent="0.25">
      <c r="A166" s="173"/>
      <c r="B166" s="174" t="s">
        <v>13</v>
      </c>
      <c r="C166" s="167" t="s">
        <v>715</v>
      </c>
      <c r="D166" s="162">
        <f>E165+1</f>
        <v>85</v>
      </c>
      <c r="E166" s="175">
        <f>D166+8</f>
        <v>93</v>
      </c>
      <c r="F166" s="179"/>
      <c r="G166" s="235"/>
      <c r="H166" s="241"/>
    </row>
    <row r="167" spans="1:8" s="27" customFormat="1" x14ac:dyDescent="0.25">
      <c r="A167" s="173"/>
      <c r="B167" s="174" t="s">
        <v>13</v>
      </c>
      <c r="C167" s="167" t="s">
        <v>716</v>
      </c>
      <c r="D167" s="162">
        <f>E166+1</f>
        <v>94</v>
      </c>
      <c r="E167" s="175">
        <f>D167+2</f>
        <v>96</v>
      </c>
      <c r="F167" s="179"/>
      <c r="G167" s="235"/>
      <c r="H167" s="241"/>
    </row>
    <row r="168" spans="1:8" s="27" customFormat="1" x14ac:dyDescent="0.25">
      <c r="A168" s="173"/>
      <c r="B168" s="174" t="s">
        <v>13</v>
      </c>
      <c r="C168" s="167" t="s">
        <v>717</v>
      </c>
      <c r="D168" s="162">
        <f>D166+1</f>
        <v>86</v>
      </c>
      <c r="E168" s="175">
        <f>D168+27</f>
        <v>113</v>
      </c>
      <c r="F168" s="50"/>
      <c r="G168" s="235"/>
      <c r="H168" s="241"/>
    </row>
    <row r="169" spans="1:8" s="27" customFormat="1" ht="27.6" x14ac:dyDescent="0.25">
      <c r="A169" s="170"/>
      <c r="B169" s="171" t="s">
        <v>703</v>
      </c>
      <c r="C169" s="172" t="s">
        <v>893</v>
      </c>
      <c r="D169" s="172"/>
      <c r="E169" s="172"/>
      <c r="F169" s="179"/>
      <c r="G169" s="235"/>
      <c r="H169" s="241"/>
    </row>
    <row r="170" spans="1:8" s="27" customFormat="1" x14ac:dyDescent="0.25">
      <c r="A170" s="170"/>
      <c r="B170" s="171" t="s">
        <v>738</v>
      </c>
      <c r="C170" s="172" t="s">
        <v>773</v>
      </c>
      <c r="D170" s="172"/>
      <c r="E170" s="172"/>
      <c r="F170" s="179"/>
      <c r="G170" s="235"/>
      <c r="H170" s="241"/>
    </row>
    <row r="171" spans="1:8" s="27" customFormat="1" x14ac:dyDescent="0.25">
      <c r="A171" s="173"/>
      <c r="B171" s="174" t="s">
        <v>845</v>
      </c>
      <c r="C171" s="167" t="s">
        <v>681</v>
      </c>
      <c r="D171" s="173">
        <v>33</v>
      </c>
      <c r="E171" s="178">
        <f>D171+25</f>
        <v>58</v>
      </c>
      <c r="F171" s="179"/>
      <c r="G171" s="235"/>
      <c r="H171" s="241"/>
    </row>
    <row r="172" spans="1:8" s="27" customFormat="1" x14ac:dyDescent="0.25">
      <c r="A172" s="173"/>
      <c r="B172" s="174" t="s">
        <v>846</v>
      </c>
      <c r="C172" s="167" t="s">
        <v>682</v>
      </c>
      <c r="D172" s="173">
        <v>33</v>
      </c>
      <c r="E172" s="178">
        <f t="shared" ref="E172:E181" si="0">D172+25</f>
        <v>58</v>
      </c>
      <c r="F172" s="179"/>
      <c r="G172" s="235"/>
      <c r="H172" s="241"/>
    </row>
    <row r="173" spans="1:8" s="27" customFormat="1" x14ac:dyDescent="0.25">
      <c r="A173" s="173"/>
      <c r="B173" s="174" t="s">
        <v>847</v>
      </c>
      <c r="C173" s="167" t="s">
        <v>683</v>
      </c>
      <c r="D173" s="173">
        <v>34</v>
      </c>
      <c r="E173" s="178">
        <f t="shared" si="0"/>
        <v>59</v>
      </c>
      <c r="F173" s="179"/>
      <c r="G173" s="235"/>
      <c r="H173" s="241"/>
    </row>
    <row r="174" spans="1:8" s="27" customFormat="1" x14ac:dyDescent="0.25">
      <c r="A174" s="173"/>
      <c r="B174" s="174" t="s">
        <v>848</v>
      </c>
      <c r="C174" s="167" t="s">
        <v>684</v>
      </c>
      <c r="D174" s="173">
        <v>34</v>
      </c>
      <c r="E174" s="178">
        <f t="shared" si="0"/>
        <v>59</v>
      </c>
      <c r="F174" s="179"/>
      <c r="G174" s="235"/>
      <c r="H174" s="241"/>
    </row>
    <row r="175" spans="1:8" s="27" customFormat="1" x14ac:dyDescent="0.25">
      <c r="A175" s="173"/>
      <c r="B175" s="174" t="s">
        <v>849</v>
      </c>
      <c r="C175" s="167" t="s">
        <v>685</v>
      </c>
      <c r="D175" s="173">
        <v>35</v>
      </c>
      <c r="E175" s="178">
        <f t="shared" si="0"/>
        <v>60</v>
      </c>
      <c r="F175" s="179"/>
      <c r="G175" s="235"/>
      <c r="H175" s="241"/>
    </row>
    <row r="176" spans="1:8" s="27" customFormat="1" x14ac:dyDescent="0.25">
      <c r="A176" s="173"/>
      <c r="B176" s="174" t="s">
        <v>850</v>
      </c>
      <c r="C176" s="167" t="s">
        <v>686</v>
      </c>
      <c r="D176" s="173">
        <v>46</v>
      </c>
      <c r="E176" s="178">
        <f t="shared" si="0"/>
        <v>71</v>
      </c>
      <c r="F176" s="179"/>
      <c r="G176" s="235"/>
      <c r="H176" s="241"/>
    </row>
    <row r="177" spans="1:8" s="27" customFormat="1" x14ac:dyDescent="0.25">
      <c r="A177" s="173"/>
      <c r="B177" s="174" t="s">
        <v>851</v>
      </c>
      <c r="C177" s="167" t="s">
        <v>687</v>
      </c>
      <c r="D177" s="173">
        <v>46</v>
      </c>
      <c r="E177" s="178">
        <f t="shared" si="0"/>
        <v>71</v>
      </c>
      <c r="F177" s="50"/>
      <c r="G177" s="235"/>
      <c r="H177" s="241"/>
    </row>
    <row r="178" spans="1:8" s="27" customFormat="1" x14ac:dyDescent="0.25">
      <c r="A178" s="173"/>
      <c r="B178" s="174" t="s">
        <v>852</v>
      </c>
      <c r="C178" s="167" t="s">
        <v>688</v>
      </c>
      <c r="D178" s="173">
        <v>47</v>
      </c>
      <c r="E178" s="178">
        <f t="shared" si="0"/>
        <v>72</v>
      </c>
      <c r="F178" s="50"/>
      <c r="G178" s="235"/>
      <c r="H178" s="241"/>
    </row>
    <row r="179" spans="1:8" s="27" customFormat="1" x14ac:dyDescent="0.25">
      <c r="A179" s="173"/>
      <c r="B179" s="174" t="s">
        <v>853</v>
      </c>
      <c r="C179" s="167" t="s">
        <v>689</v>
      </c>
      <c r="D179" s="173">
        <v>47</v>
      </c>
      <c r="E179" s="178">
        <f t="shared" si="0"/>
        <v>72</v>
      </c>
      <c r="F179" s="50"/>
      <c r="G179" s="235"/>
      <c r="H179" s="241"/>
    </row>
    <row r="180" spans="1:8" s="27" customFormat="1" x14ac:dyDescent="0.25">
      <c r="A180" s="173"/>
      <c r="B180" s="174" t="s">
        <v>854</v>
      </c>
      <c r="C180" s="167" t="s">
        <v>690</v>
      </c>
      <c r="D180" s="173">
        <v>48</v>
      </c>
      <c r="E180" s="178">
        <f t="shared" si="0"/>
        <v>73</v>
      </c>
      <c r="F180" s="50"/>
      <c r="G180" s="235"/>
      <c r="H180" s="241"/>
    </row>
    <row r="181" spans="1:8" s="27" customFormat="1" x14ac:dyDescent="0.25">
      <c r="A181" s="173"/>
      <c r="B181" s="174" t="s">
        <v>855</v>
      </c>
      <c r="C181" s="167" t="s">
        <v>691</v>
      </c>
      <c r="D181" s="173">
        <v>59</v>
      </c>
      <c r="E181" s="178">
        <f t="shared" si="0"/>
        <v>84</v>
      </c>
      <c r="F181" s="50"/>
      <c r="G181" s="235"/>
      <c r="H181" s="241"/>
    </row>
    <row r="182" spans="1:8" s="27" customFormat="1" x14ac:dyDescent="0.25">
      <c r="A182" s="170"/>
      <c r="B182" s="171" t="s">
        <v>739</v>
      </c>
      <c r="C182" s="172" t="s">
        <v>774</v>
      </c>
      <c r="D182" s="172"/>
      <c r="E182" s="172"/>
      <c r="F182" s="50"/>
      <c r="G182" s="235"/>
      <c r="H182" s="241"/>
    </row>
    <row r="183" spans="1:8" s="27" customFormat="1" x14ac:dyDescent="0.25">
      <c r="A183" s="173"/>
      <c r="B183" s="174" t="s">
        <v>856</v>
      </c>
      <c r="C183" s="167" t="s">
        <v>692</v>
      </c>
      <c r="D183" s="173">
        <v>59</v>
      </c>
      <c r="E183" s="178">
        <f>D183+25</f>
        <v>84</v>
      </c>
      <c r="F183" s="50"/>
      <c r="G183" s="235"/>
      <c r="H183" s="241"/>
    </row>
    <row r="184" spans="1:8" s="27" customFormat="1" x14ac:dyDescent="0.25">
      <c r="A184" s="173"/>
      <c r="B184" s="174" t="s">
        <v>857</v>
      </c>
      <c r="C184" s="167" t="s">
        <v>693</v>
      </c>
      <c r="D184" s="173">
        <v>60</v>
      </c>
      <c r="E184" s="178">
        <f t="shared" ref="E184:E193" si="1">D184+25</f>
        <v>85</v>
      </c>
      <c r="F184" s="176"/>
      <c r="G184" s="235"/>
      <c r="H184" s="241"/>
    </row>
    <row r="185" spans="1:8" s="27" customFormat="1" x14ac:dyDescent="0.25">
      <c r="A185" s="173"/>
      <c r="B185" s="174" t="s">
        <v>858</v>
      </c>
      <c r="C185" s="167" t="s">
        <v>694</v>
      </c>
      <c r="D185" s="173">
        <v>60</v>
      </c>
      <c r="E185" s="178">
        <f t="shared" si="1"/>
        <v>85</v>
      </c>
      <c r="F185" s="176"/>
      <c r="G185" s="235"/>
      <c r="H185" s="241"/>
    </row>
    <row r="186" spans="1:8" s="27" customFormat="1" x14ac:dyDescent="0.25">
      <c r="A186" s="173"/>
      <c r="B186" s="174" t="s">
        <v>859</v>
      </c>
      <c r="C186" s="167" t="s">
        <v>695</v>
      </c>
      <c r="D186" s="173">
        <v>61</v>
      </c>
      <c r="E186" s="178">
        <f t="shared" si="1"/>
        <v>86</v>
      </c>
      <c r="F186" s="176"/>
      <c r="G186" s="235"/>
      <c r="H186" s="241"/>
    </row>
    <row r="187" spans="1:8" s="27" customFormat="1" x14ac:dyDescent="0.25">
      <c r="A187" s="173"/>
      <c r="B187" s="174" t="s">
        <v>860</v>
      </c>
      <c r="C187" s="167" t="s">
        <v>696</v>
      </c>
      <c r="D187" s="173">
        <v>72</v>
      </c>
      <c r="E187" s="178">
        <f t="shared" si="1"/>
        <v>97</v>
      </c>
      <c r="F187" s="176"/>
      <c r="G187" s="235"/>
      <c r="H187" s="241"/>
    </row>
    <row r="188" spans="1:8" s="27" customFormat="1" x14ac:dyDescent="0.25">
      <c r="A188" s="173"/>
      <c r="B188" s="174" t="s">
        <v>861</v>
      </c>
      <c r="C188" s="167" t="s">
        <v>697</v>
      </c>
      <c r="D188" s="173">
        <v>72</v>
      </c>
      <c r="E188" s="178">
        <f t="shared" si="1"/>
        <v>97</v>
      </c>
      <c r="F188" s="176"/>
      <c r="G188" s="235"/>
      <c r="H188" s="241"/>
    </row>
    <row r="189" spans="1:8" s="27" customFormat="1" x14ac:dyDescent="0.25">
      <c r="A189" s="173"/>
      <c r="B189" s="174" t="s">
        <v>862</v>
      </c>
      <c r="C189" s="167" t="s">
        <v>698</v>
      </c>
      <c r="D189" s="173">
        <v>73</v>
      </c>
      <c r="E189" s="178">
        <f t="shared" si="1"/>
        <v>98</v>
      </c>
      <c r="F189" s="176"/>
      <c r="G189" s="235"/>
      <c r="H189" s="241"/>
    </row>
    <row r="190" spans="1:8" s="27" customFormat="1" x14ac:dyDescent="0.25">
      <c r="A190" s="173"/>
      <c r="B190" s="174" t="s">
        <v>863</v>
      </c>
      <c r="C190" s="167" t="s">
        <v>699</v>
      </c>
      <c r="D190" s="173">
        <v>73</v>
      </c>
      <c r="E190" s="178">
        <f t="shared" si="1"/>
        <v>98</v>
      </c>
      <c r="F190" s="176"/>
      <c r="G190" s="235"/>
      <c r="H190" s="241"/>
    </row>
    <row r="191" spans="1:8" s="27" customFormat="1" x14ac:dyDescent="0.25">
      <c r="A191" s="173"/>
      <c r="B191" s="174" t="s">
        <v>1119</v>
      </c>
      <c r="C191" s="167" t="s">
        <v>1116</v>
      </c>
      <c r="D191" s="173">
        <v>74</v>
      </c>
      <c r="E191" s="178">
        <f t="shared" si="1"/>
        <v>99</v>
      </c>
      <c r="F191" s="176"/>
      <c r="G191" s="235"/>
      <c r="H191" s="241"/>
    </row>
    <row r="192" spans="1:8" s="27" customFormat="1" x14ac:dyDescent="0.25">
      <c r="A192" s="173"/>
      <c r="B192" s="174" t="s">
        <v>1120</v>
      </c>
      <c r="C192" s="167" t="s">
        <v>1117</v>
      </c>
      <c r="D192" s="173">
        <v>85</v>
      </c>
      <c r="E192" s="178">
        <f t="shared" si="1"/>
        <v>110</v>
      </c>
      <c r="F192" s="176"/>
      <c r="G192" s="235"/>
      <c r="H192" s="241"/>
    </row>
    <row r="193" spans="1:8" s="27" customFormat="1" x14ac:dyDescent="0.25">
      <c r="A193" s="173"/>
      <c r="B193" s="174" t="s">
        <v>1121</v>
      </c>
      <c r="C193" s="167" t="s">
        <v>1118</v>
      </c>
      <c r="D193" s="173">
        <v>85</v>
      </c>
      <c r="E193" s="178">
        <f t="shared" si="1"/>
        <v>110</v>
      </c>
      <c r="F193" s="176"/>
      <c r="G193" s="235"/>
      <c r="H193" s="241"/>
    </row>
    <row r="194" spans="1:8" s="27" customFormat="1" x14ac:dyDescent="0.25">
      <c r="A194" s="170"/>
      <c r="B194" s="171" t="s">
        <v>704</v>
      </c>
      <c r="C194" s="172" t="s">
        <v>1122</v>
      </c>
      <c r="D194" s="172"/>
      <c r="E194" s="172"/>
      <c r="F194" s="50"/>
      <c r="G194" s="235"/>
      <c r="H194" s="241"/>
    </row>
    <row r="195" spans="1:8" s="27" customFormat="1" x14ac:dyDescent="0.25">
      <c r="A195" s="170"/>
      <c r="B195" s="171" t="s">
        <v>740</v>
      </c>
      <c r="C195" s="172" t="s">
        <v>773</v>
      </c>
      <c r="D195" s="172"/>
      <c r="E195" s="172"/>
      <c r="F195" s="50"/>
      <c r="G195" s="235"/>
      <c r="H195" s="241"/>
    </row>
    <row r="196" spans="1:8" s="27" customFormat="1" x14ac:dyDescent="0.25">
      <c r="A196" s="173"/>
      <c r="B196" s="174" t="s">
        <v>864</v>
      </c>
      <c r="C196" s="167" t="s">
        <v>784</v>
      </c>
      <c r="D196" s="173">
        <v>1</v>
      </c>
      <c r="E196" s="178">
        <v>3</v>
      </c>
      <c r="F196" s="50"/>
      <c r="G196" s="235">
        <v>1</v>
      </c>
      <c r="H196" s="241"/>
    </row>
    <row r="197" spans="1:8" s="27" customFormat="1" x14ac:dyDescent="0.25">
      <c r="A197" s="173"/>
      <c r="B197" s="174" t="s">
        <v>865</v>
      </c>
      <c r="C197" s="167" t="s">
        <v>785</v>
      </c>
      <c r="D197" s="173">
        <v>1</v>
      </c>
      <c r="E197" s="178">
        <v>3</v>
      </c>
      <c r="F197" s="50"/>
      <c r="G197" s="235">
        <v>1</v>
      </c>
      <c r="H197" s="241"/>
    </row>
    <row r="198" spans="1:8" s="27" customFormat="1" x14ac:dyDescent="0.25">
      <c r="A198" s="173"/>
      <c r="B198" s="174" t="s">
        <v>866</v>
      </c>
      <c r="C198" s="167" t="s">
        <v>786</v>
      </c>
      <c r="D198" s="173">
        <v>1</v>
      </c>
      <c r="E198" s="178">
        <v>3</v>
      </c>
      <c r="F198" s="50"/>
      <c r="G198" s="235">
        <v>1</v>
      </c>
      <c r="H198" s="241"/>
    </row>
    <row r="199" spans="1:8" s="27" customFormat="1" x14ac:dyDescent="0.25">
      <c r="A199" s="173"/>
      <c r="B199" s="174" t="s">
        <v>867</v>
      </c>
      <c r="C199" s="167" t="s">
        <v>787</v>
      </c>
      <c r="D199" s="173">
        <v>1</v>
      </c>
      <c r="E199" s="178">
        <v>3</v>
      </c>
      <c r="F199" s="50"/>
      <c r="G199" s="235">
        <v>1</v>
      </c>
      <c r="H199" s="241"/>
    </row>
    <row r="200" spans="1:8" s="27" customFormat="1" x14ac:dyDescent="0.25">
      <c r="A200" s="173"/>
      <c r="B200" s="174" t="s">
        <v>868</v>
      </c>
      <c r="C200" s="167" t="s">
        <v>788</v>
      </c>
      <c r="D200" s="173">
        <v>1</v>
      </c>
      <c r="E200" s="178">
        <v>3</v>
      </c>
      <c r="F200" s="50"/>
      <c r="G200" s="235">
        <v>1</v>
      </c>
      <c r="H200" s="241"/>
    </row>
    <row r="201" spans="1:8" s="27" customFormat="1" x14ac:dyDescent="0.25">
      <c r="A201" s="173"/>
      <c r="B201" s="174" t="s">
        <v>869</v>
      </c>
      <c r="C201" s="167" t="s">
        <v>794</v>
      </c>
      <c r="D201" s="173">
        <v>1</v>
      </c>
      <c r="E201" s="178">
        <v>3</v>
      </c>
      <c r="F201" s="50"/>
      <c r="G201" s="235">
        <v>1</v>
      </c>
      <c r="H201" s="241"/>
    </row>
    <row r="202" spans="1:8" s="27" customFormat="1" x14ac:dyDescent="0.25">
      <c r="A202" s="173"/>
      <c r="B202" s="174" t="s">
        <v>870</v>
      </c>
      <c r="C202" s="167" t="s">
        <v>795</v>
      </c>
      <c r="D202" s="173">
        <v>1</v>
      </c>
      <c r="E202" s="178">
        <v>3</v>
      </c>
      <c r="F202" s="50"/>
      <c r="G202" s="235">
        <v>1</v>
      </c>
      <c r="H202" s="241"/>
    </row>
    <row r="203" spans="1:8" s="27" customFormat="1" x14ac:dyDescent="0.25">
      <c r="A203" s="173"/>
      <c r="B203" s="174" t="s">
        <v>871</v>
      </c>
      <c r="C203" s="167" t="s">
        <v>796</v>
      </c>
      <c r="D203" s="173">
        <v>1</v>
      </c>
      <c r="E203" s="178">
        <v>3</v>
      </c>
      <c r="F203" s="156"/>
      <c r="G203" s="235">
        <v>1</v>
      </c>
      <c r="H203" s="241"/>
    </row>
    <row r="204" spans="1:8" s="27" customFormat="1" x14ac:dyDescent="0.25">
      <c r="A204" s="173"/>
      <c r="B204" s="174" t="s">
        <v>872</v>
      </c>
      <c r="C204" s="167" t="s">
        <v>797</v>
      </c>
      <c r="D204" s="173">
        <v>1</v>
      </c>
      <c r="E204" s="178">
        <v>3</v>
      </c>
      <c r="F204" s="156"/>
      <c r="G204" s="235">
        <v>1</v>
      </c>
      <c r="H204" s="241"/>
    </row>
    <row r="205" spans="1:8" s="27" customFormat="1" x14ac:dyDescent="0.25">
      <c r="A205" s="173"/>
      <c r="B205" s="174" t="s">
        <v>873</v>
      </c>
      <c r="C205" s="167" t="s">
        <v>798</v>
      </c>
      <c r="D205" s="173">
        <v>1</v>
      </c>
      <c r="E205" s="178">
        <v>3</v>
      </c>
      <c r="F205" s="156"/>
      <c r="G205" s="235">
        <v>1</v>
      </c>
      <c r="H205" s="241"/>
    </row>
    <row r="206" spans="1:8" s="27" customFormat="1" x14ac:dyDescent="0.25">
      <c r="A206" s="173"/>
      <c r="B206" s="174" t="s">
        <v>874</v>
      </c>
      <c r="C206" s="167" t="s">
        <v>789</v>
      </c>
      <c r="D206" s="173">
        <v>1</v>
      </c>
      <c r="E206" s="178">
        <v>3</v>
      </c>
      <c r="F206" s="156"/>
      <c r="G206" s="235">
        <v>1</v>
      </c>
      <c r="H206" s="241"/>
    </row>
    <row r="207" spans="1:8" s="27" customFormat="1" x14ac:dyDescent="0.25">
      <c r="A207" s="170"/>
      <c r="B207" s="171" t="s">
        <v>741</v>
      </c>
      <c r="C207" s="172" t="s">
        <v>774</v>
      </c>
      <c r="D207" s="172"/>
      <c r="E207" s="172"/>
      <c r="F207" s="156"/>
      <c r="G207" s="235"/>
      <c r="H207" s="241"/>
    </row>
    <row r="208" spans="1:8" s="27" customFormat="1" x14ac:dyDescent="0.25">
      <c r="A208" s="173"/>
      <c r="B208" s="174" t="s">
        <v>875</v>
      </c>
      <c r="C208" s="167" t="s">
        <v>799</v>
      </c>
      <c r="D208" s="173">
        <v>1</v>
      </c>
      <c r="E208" s="178">
        <v>3</v>
      </c>
      <c r="F208" s="156"/>
      <c r="G208" s="235">
        <v>1</v>
      </c>
      <c r="H208" s="241"/>
    </row>
    <row r="209" spans="1:8" s="27" customFormat="1" x14ac:dyDescent="0.25">
      <c r="A209" s="173"/>
      <c r="B209" s="174" t="s">
        <v>876</v>
      </c>
      <c r="C209" s="167" t="s">
        <v>800</v>
      </c>
      <c r="D209" s="173">
        <v>1</v>
      </c>
      <c r="E209" s="178">
        <v>3</v>
      </c>
      <c r="F209" s="156"/>
      <c r="G209" s="235">
        <v>1</v>
      </c>
      <c r="H209" s="241"/>
    </row>
    <row r="210" spans="1:8" s="27" customFormat="1" x14ac:dyDescent="0.25">
      <c r="A210" s="173"/>
      <c r="B210" s="174" t="s">
        <v>877</v>
      </c>
      <c r="C210" s="167" t="s">
        <v>801</v>
      </c>
      <c r="D210" s="173">
        <v>1</v>
      </c>
      <c r="E210" s="178">
        <v>3</v>
      </c>
      <c r="F210" s="156"/>
      <c r="G210" s="235">
        <v>1</v>
      </c>
      <c r="H210" s="241"/>
    </row>
    <row r="211" spans="1:8" s="27" customFormat="1" x14ac:dyDescent="0.25">
      <c r="A211" s="173"/>
      <c r="B211" s="174" t="s">
        <v>878</v>
      </c>
      <c r="C211" s="167" t="s">
        <v>802</v>
      </c>
      <c r="D211" s="173">
        <v>1</v>
      </c>
      <c r="E211" s="178">
        <v>3</v>
      </c>
      <c r="F211" s="156"/>
      <c r="G211" s="235">
        <v>1</v>
      </c>
      <c r="H211" s="241"/>
    </row>
    <row r="212" spans="1:8" s="27" customFormat="1" x14ac:dyDescent="0.25">
      <c r="A212" s="173"/>
      <c r="B212" s="174" t="s">
        <v>879</v>
      </c>
      <c r="C212" s="167" t="s">
        <v>790</v>
      </c>
      <c r="D212" s="173">
        <v>1</v>
      </c>
      <c r="E212" s="178">
        <v>3</v>
      </c>
      <c r="F212" s="156"/>
      <c r="G212" s="235">
        <v>1</v>
      </c>
      <c r="H212" s="241"/>
    </row>
    <row r="213" spans="1:8" s="27" customFormat="1" x14ac:dyDescent="0.25">
      <c r="A213" s="173"/>
      <c r="B213" s="174" t="s">
        <v>880</v>
      </c>
      <c r="C213" s="167" t="s">
        <v>791</v>
      </c>
      <c r="D213" s="173">
        <v>1</v>
      </c>
      <c r="E213" s="178">
        <v>3</v>
      </c>
      <c r="F213" s="156"/>
      <c r="G213" s="235">
        <v>1</v>
      </c>
      <c r="H213" s="241"/>
    </row>
    <row r="214" spans="1:8" s="27" customFormat="1" x14ac:dyDescent="0.25">
      <c r="A214" s="173"/>
      <c r="B214" s="174" t="s">
        <v>881</v>
      </c>
      <c r="C214" s="167" t="s">
        <v>792</v>
      </c>
      <c r="D214" s="173">
        <v>1</v>
      </c>
      <c r="E214" s="178">
        <v>3</v>
      </c>
      <c r="F214" s="156"/>
      <c r="G214" s="235">
        <v>1</v>
      </c>
      <c r="H214" s="241"/>
    </row>
    <row r="215" spans="1:8" s="27" customFormat="1" x14ac:dyDescent="0.25">
      <c r="A215" s="173"/>
      <c r="B215" s="174" t="s">
        <v>882</v>
      </c>
      <c r="C215" s="167" t="s">
        <v>793</v>
      </c>
      <c r="D215" s="173">
        <v>1</v>
      </c>
      <c r="E215" s="178">
        <v>3</v>
      </c>
      <c r="F215" s="156"/>
      <c r="G215" s="235">
        <v>1</v>
      </c>
      <c r="H215" s="241"/>
    </row>
    <row r="216" spans="1:8" s="27" customFormat="1" x14ac:dyDescent="0.25">
      <c r="A216" s="173"/>
      <c r="B216" s="174" t="s">
        <v>1126</v>
      </c>
      <c r="C216" s="167" t="s">
        <v>1123</v>
      </c>
      <c r="D216" s="173">
        <v>1</v>
      </c>
      <c r="E216" s="178">
        <v>3</v>
      </c>
      <c r="F216" s="156"/>
      <c r="G216" s="235">
        <v>1</v>
      </c>
      <c r="H216" s="241"/>
    </row>
    <row r="217" spans="1:8" s="27" customFormat="1" x14ac:dyDescent="0.25">
      <c r="A217" s="173"/>
      <c r="B217" s="174" t="s">
        <v>1127</v>
      </c>
      <c r="C217" s="167" t="s">
        <v>1124</v>
      </c>
      <c r="D217" s="173">
        <v>1</v>
      </c>
      <c r="E217" s="178">
        <v>3</v>
      </c>
      <c r="F217" s="156"/>
      <c r="G217" s="235">
        <v>1</v>
      </c>
      <c r="H217" s="241"/>
    </row>
    <row r="218" spans="1:8" s="27" customFormat="1" x14ac:dyDescent="0.25">
      <c r="A218" s="173"/>
      <c r="B218" s="174" t="s">
        <v>1128</v>
      </c>
      <c r="C218" s="167" t="s">
        <v>1125</v>
      </c>
      <c r="D218" s="173">
        <v>1</v>
      </c>
      <c r="E218" s="178">
        <v>3</v>
      </c>
      <c r="F218" s="156"/>
      <c r="G218" s="235">
        <v>1</v>
      </c>
      <c r="H218" s="241"/>
    </row>
    <row r="219" spans="1:8" s="27" customFormat="1" x14ac:dyDescent="0.25">
      <c r="A219" s="168" t="s">
        <v>742</v>
      </c>
      <c r="B219" s="349" t="s">
        <v>894</v>
      </c>
      <c r="C219" s="350"/>
      <c r="D219" s="350"/>
      <c r="E219" s="351"/>
      <c r="F219" s="156"/>
      <c r="G219" s="235">
        <v>1</v>
      </c>
      <c r="H219" s="241"/>
    </row>
    <row r="220" spans="1:8" s="27" customFormat="1" x14ac:dyDescent="0.25">
      <c r="A220" s="162"/>
      <c r="B220" s="180" t="s">
        <v>743</v>
      </c>
      <c r="C220" s="167" t="s">
        <v>895</v>
      </c>
      <c r="D220" s="175">
        <v>1</v>
      </c>
      <c r="E220" s="175">
        <v>70</v>
      </c>
      <c r="F220" s="156"/>
      <c r="G220" s="235"/>
      <c r="H220" s="241"/>
    </row>
    <row r="221" spans="1:8" s="27" customFormat="1" x14ac:dyDescent="0.25">
      <c r="A221" s="162"/>
      <c r="B221" s="180" t="s">
        <v>744</v>
      </c>
      <c r="C221" s="167" t="s">
        <v>896</v>
      </c>
      <c r="D221" s="175">
        <v>1</v>
      </c>
      <c r="E221" s="175">
        <v>70</v>
      </c>
      <c r="F221" s="156"/>
      <c r="G221" s="235"/>
      <c r="H221" s="241"/>
    </row>
    <row r="222" spans="1:8" s="27" customFormat="1" x14ac:dyDescent="0.25">
      <c r="A222" s="162"/>
      <c r="B222" s="180" t="s">
        <v>903</v>
      </c>
      <c r="C222" s="167" t="s">
        <v>897</v>
      </c>
      <c r="D222" s="175">
        <v>1</v>
      </c>
      <c r="E222" s="175">
        <v>70</v>
      </c>
      <c r="F222" s="156"/>
      <c r="G222" s="235"/>
      <c r="H222" s="241"/>
    </row>
    <row r="223" spans="1:8" s="27" customFormat="1" x14ac:dyDescent="0.25">
      <c r="A223" s="162"/>
      <c r="B223" s="180" t="s">
        <v>904</v>
      </c>
      <c r="C223" s="167" t="s">
        <v>898</v>
      </c>
      <c r="D223" s="175">
        <v>1</v>
      </c>
      <c r="E223" s="175">
        <v>70</v>
      </c>
      <c r="F223" s="156"/>
      <c r="G223" s="235"/>
      <c r="H223" s="241"/>
    </row>
    <row r="224" spans="1:8" s="27" customFormat="1" x14ac:dyDescent="0.25">
      <c r="A224" s="162"/>
      <c r="B224" s="180" t="s">
        <v>905</v>
      </c>
      <c r="C224" s="167" t="s">
        <v>899</v>
      </c>
      <c r="D224" s="175">
        <v>1</v>
      </c>
      <c r="E224" s="175">
        <v>70</v>
      </c>
      <c r="F224" s="156"/>
      <c r="G224" s="235"/>
      <c r="H224" s="241"/>
    </row>
    <row r="225" spans="1:8" s="27" customFormat="1" x14ac:dyDescent="0.25">
      <c r="A225" s="162"/>
      <c r="B225" s="180" t="s">
        <v>906</v>
      </c>
      <c r="C225" s="167" t="s">
        <v>900</v>
      </c>
      <c r="D225" s="175">
        <v>1</v>
      </c>
      <c r="E225" s="175">
        <v>70</v>
      </c>
      <c r="F225" s="156"/>
      <c r="G225" s="235"/>
      <c r="H225" s="241"/>
    </row>
    <row r="226" spans="1:8" s="27" customFormat="1" x14ac:dyDescent="0.25">
      <c r="A226" s="162"/>
      <c r="B226" s="180" t="s">
        <v>907</v>
      </c>
      <c r="C226" s="167" t="s">
        <v>901</v>
      </c>
      <c r="D226" s="175">
        <v>1</v>
      </c>
      <c r="E226" s="175">
        <v>70</v>
      </c>
      <c r="F226" s="156"/>
      <c r="G226" s="235"/>
      <c r="H226" s="241"/>
    </row>
    <row r="227" spans="1:8" s="27" customFormat="1" x14ac:dyDescent="0.25">
      <c r="A227" s="162"/>
      <c r="B227" s="180" t="s">
        <v>1129</v>
      </c>
      <c r="C227" s="167" t="s">
        <v>1132</v>
      </c>
      <c r="D227" s="175">
        <v>1</v>
      </c>
      <c r="E227" s="175">
        <v>70</v>
      </c>
      <c r="F227" s="156"/>
      <c r="G227" s="235"/>
      <c r="H227" s="241"/>
    </row>
    <row r="228" spans="1:8" s="27" customFormat="1" x14ac:dyDescent="0.25">
      <c r="A228" s="162"/>
      <c r="B228" s="180" t="s">
        <v>1130</v>
      </c>
      <c r="C228" s="167" t="s">
        <v>1133</v>
      </c>
      <c r="D228" s="175">
        <v>1</v>
      </c>
      <c r="E228" s="175">
        <v>70</v>
      </c>
      <c r="F228" s="156"/>
      <c r="G228" s="235"/>
      <c r="H228" s="241"/>
    </row>
    <row r="229" spans="1:8" s="27" customFormat="1" x14ac:dyDescent="0.25">
      <c r="A229" s="162"/>
      <c r="B229" s="180" t="s">
        <v>1131</v>
      </c>
      <c r="C229" s="167" t="s">
        <v>1134</v>
      </c>
      <c r="D229" s="175">
        <v>1</v>
      </c>
      <c r="E229" s="175">
        <v>70</v>
      </c>
      <c r="F229" s="156"/>
      <c r="G229" s="235"/>
      <c r="H229" s="241"/>
    </row>
    <row r="230" spans="1:8" s="27" customFormat="1" x14ac:dyDescent="0.25">
      <c r="A230" s="168" t="s">
        <v>701</v>
      </c>
      <c r="B230" s="349" t="s">
        <v>902</v>
      </c>
      <c r="C230" s="350"/>
      <c r="D230" s="350"/>
      <c r="E230" s="351"/>
      <c r="F230" s="156"/>
      <c r="G230" s="235">
        <v>1</v>
      </c>
      <c r="H230" s="241"/>
    </row>
    <row r="231" spans="1:8" s="27" customFormat="1" x14ac:dyDescent="0.25">
      <c r="A231" s="162"/>
      <c r="B231" s="180" t="s">
        <v>745</v>
      </c>
      <c r="C231" s="167" t="s">
        <v>1137</v>
      </c>
      <c r="D231" s="175">
        <v>1</v>
      </c>
      <c r="E231" s="238">
        <v>30</v>
      </c>
      <c r="F231" s="156"/>
      <c r="G231" s="235"/>
      <c r="H231" s="241"/>
    </row>
    <row r="232" spans="1:8" s="27" customFormat="1" x14ac:dyDescent="0.25">
      <c r="A232" s="162"/>
      <c r="B232" s="180" t="s">
        <v>776</v>
      </c>
      <c r="C232" s="167" t="s">
        <v>1138</v>
      </c>
      <c r="D232" s="175">
        <v>1</v>
      </c>
      <c r="E232" s="238">
        <v>30</v>
      </c>
      <c r="F232" s="156"/>
      <c r="G232" s="235"/>
      <c r="H232" s="241"/>
    </row>
    <row r="233" spans="1:8" s="27" customFormat="1" x14ac:dyDescent="0.25">
      <c r="A233" s="162"/>
      <c r="B233" s="180" t="s">
        <v>908</v>
      </c>
      <c r="C233" s="167" t="s">
        <v>1139</v>
      </c>
      <c r="D233" s="175">
        <v>1</v>
      </c>
      <c r="E233" s="238">
        <v>30</v>
      </c>
      <c r="F233" s="156"/>
      <c r="G233" s="235"/>
      <c r="H233" s="241"/>
    </row>
    <row r="234" spans="1:8" s="27" customFormat="1" x14ac:dyDescent="0.25">
      <c r="A234" s="162"/>
      <c r="B234" s="180" t="s">
        <v>909</v>
      </c>
      <c r="C234" s="167" t="s">
        <v>1140</v>
      </c>
      <c r="D234" s="175">
        <v>1</v>
      </c>
      <c r="E234" s="238">
        <v>30</v>
      </c>
      <c r="F234" s="50"/>
      <c r="G234" s="235"/>
      <c r="H234" s="241"/>
    </row>
    <row r="235" spans="1:8" s="27" customFormat="1" x14ac:dyDescent="0.25">
      <c r="A235" s="162"/>
      <c r="B235" s="180" t="s">
        <v>910</v>
      </c>
      <c r="C235" s="167" t="s">
        <v>1141</v>
      </c>
      <c r="D235" s="175">
        <v>1</v>
      </c>
      <c r="E235" s="238">
        <v>30</v>
      </c>
      <c r="F235" s="50"/>
      <c r="G235" s="235"/>
      <c r="H235" s="241"/>
    </row>
    <row r="236" spans="1:8" s="27" customFormat="1" x14ac:dyDescent="0.25">
      <c r="A236" s="162"/>
      <c r="B236" s="180" t="s">
        <v>1135</v>
      </c>
      <c r="C236" s="167" t="s">
        <v>1142</v>
      </c>
      <c r="D236" s="175">
        <v>1</v>
      </c>
      <c r="E236" s="238">
        <v>30</v>
      </c>
      <c r="F236" s="50"/>
      <c r="G236" s="235"/>
      <c r="H236" s="241"/>
    </row>
    <row r="237" spans="1:8" s="27" customFormat="1" x14ac:dyDescent="0.25">
      <c r="A237" s="162"/>
      <c r="B237" s="180" t="s">
        <v>1136</v>
      </c>
      <c r="C237" s="167" t="s">
        <v>1143</v>
      </c>
      <c r="D237" s="175">
        <v>1</v>
      </c>
      <c r="E237" s="238">
        <v>30</v>
      </c>
      <c r="F237" s="50"/>
      <c r="G237" s="235"/>
      <c r="H237" s="241"/>
    </row>
    <row r="238" spans="1:8" s="27" customFormat="1" x14ac:dyDescent="0.25">
      <c r="A238" s="168" t="s">
        <v>746</v>
      </c>
      <c r="B238" s="349" t="s">
        <v>911</v>
      </c>
      <c r="C238" s="350"/>
      <c r="D238" s="350"/>
      <c r="E238" s="351"/>
      <c r="F238" s="50"/>
      <c r="G238" s="235">
        <v>1</v>
      </c>
      <c r="H238" s="241"/>
    </row>
    <row r="239" spans="1:8" s="27" customFormat="1" x14ac:dyDescent="0.25">
      <c r="A239" s="162"/>
      <c r="B239" s="180" t="s">
        <v>672</v>
      </c>
      <c r="C239" s="167" t="s">
        <v>1144</v>
      </c>
      <c r="D239" s="175">
        <v>1</v>
      </c>
      <c r="E239" s="209">
        <v>10</v>
      </c>
      <c r="F239" s="50"/>
      <c r="G239" s="235"/>
      <c r="H239" s="241"/>
    </row>
    <row r="240" spans="1:8" s="27" customFormat="1" x14ac:dyDescent="0.25">
      <c r="A240" s="168" t="s">
        <v>748</v>
      </c>
      <c r="B240" s="349" t="s">
        <v>917</v>
      </c>
      <c r="C240" s="350"/>
      <c r="D240" s="350"/>
      <c r="E240" s="351"/>
      <c r="F240" s="50"/>
      <c r="G240" s="235">
        <v>1</v>
      </c>
      <c r="H240" s="241"/>
    </row>
    <row r="241" spans="1:8" s="27" customFormat="1" x14ac:dyDescent="0.25">
      <c r="A241" s="162"/>
      <c r="B241" s="180" t="s">
        <v>749</v>
      </c>
      <c r="C241" s="167" t="s">
        <v>1137</v>
      </c>
      <c r="D241" s="175">
        <v>1</v>
      </c>
      <c r="E241" s="238">
        <v>15</v>
      </c>
      <c r="F241" s="50"/>
      <c r="G241" s="235"/>
      <c r="H241" s="241"/>
    </row>
    <row r="242" spans="1:8" s="27" customFormat="1" x14ac:dyDescent="0.25">
      <c r="A242" s="162"/>
      <c r="B242" s="180" t="s">
        <v>750</v>
      </c>
      <c r="C242" s="167" t="s">
        <v>1138</v>
      </c>
      <c r="D242" s="175">
        <v>1</v>
      </c>
      <c r="E242" s="238">
        <v>15</v>
      </c>
      <c r="F242" s="50"/>
      <c r="G242" s="235"/>
      <c r="H242" s="241"/>
    </row>
    <row r="243" spans="1:8" s="27" customFormat="1" x14ac:dyDescent="0.25">
      <c r="A243" s="162"/>
      <c r="B243" s="180" t="s">
        <v>912</v>
      </c>
      <c r="C243" s="167" t="s">
        <v>1145</v>
      </c>
      <c r="D243" s="175">
        <v>1</v>
      </c>
      <c r="E243" s="238">
        <v>15</v>
      </c>
      <c r="F243" s="50"/>
      <c r="G243" s="235"/>
      <c r="H243" s="241"/>
    </row>
    <row r="244" spans="1:8" s="27" customFormat="1" x14ac:dyDescent="0.25">
      <c r="A244" s="162"/>
      <c r="B244" s="180" t="s">
        <v>913</v>
      </c>
      <c r="C244" s="167" t="s">
        <v>1146</v>
      </c>
      <c r="D244" s="175">
        <v>1</v>
      </c>
      <c r="E244" s="238">
        <v>15</v>
      </c>
      <c r="F244" s="50"/>
      <c r="G244" s="235"/>
      <c r="H244" s="241"/>
    </row>
    <row r="245" spans="1:8" s="27" customFormat="1" x14ac:dyDescent="0.25">
      <c r="A245" s="162"/>
      <c r="B245" s="180" t="s">
        <v>914</v>
      </c>
      <c r="C245" s="167" t="s">
        <v>1147</v>
      </c>
      <c r="D245" s="175">
        <v>1</v>
      </c>
      <c r="E245" s="238">
        <v>15</v>
      </c>
      <c r="F245" s="50"/>
      <c r="G245" s="235"/>
      <c r="H245" s="241"/>
    </row>
    <row r="246" spans="1:8" s="27" customFormat="1" x14ac:dyDescent="0.25">
      <c r="A246" s="162"/>
      <c r="B246" s="180" t="s">
        <v>1150</v>
      </c>
      <c r="C246" s="167" t="s">
        <v>1148</v>
      </c>
      <c r="D246" s="175">
        <v>1</v>
      </c>
      <c r="E246" s="238">
        <v>15</v>
      </c>
      <c r="F246" s="50"/>
      <c r="G246" s="235"/>
      <c r="H246" s="241"/>
    </row>
    <row r="247" spans="1:8" s="27" customFormat="1" x14ac:dyDescent="0.25">
      <c r="A247" s="162"/>
      <c r="B247" s="180" t="s">
        <v>1151</v>
      </c>
      <c r="C247" s="167" t="s">
        <v>1149</v>
      </c>
      <c r="D247" s="175">
        <v>1</v>
      </c>
      <c r="E247" s="238">
        <v>15</v>
      </c>
      <c r="F247" s="50"/>
      <c r="G247" s="235"/>
      <c r="H247" s="241"/>
    </row>
    <row r="248" spans="1:8" x14ac:dyDescent="0.25">
      <c r="A248" s="168" t="s">
        <v>770</v>
      </c>
      <c r="B248" s="349" t="s">
        <v>916</v>
      </c>
      <c r="C248" s="350"/>
      <c r="D248" s="350"/>
      <c r="E248" s="351"/>
      <c r="G248" s="234">
        <v>1</v>
      </c>
    </row>
    <row r="249" spans="1:8" x14ac:dyDescent="0.25">
      <c r="A249" s="162"/>
      <c r="B249" s="180" t="s">
        <v>673</v>
      </c>
      <c r="C249" s="167" t="s">
        <v>1144</v>
      </c>
      <c r="D249" s="175">
        <v>1</v>
      </c>
      <c r="E249" s="209">
        <v>10</v>
      </c>
    </row>
    <row r="250" spans="1:8" s="27" customFormat="1" ht="35.25" customHeight="1" x14ac:dyDescent="0.25">
      <c r="A250" s="168" t="s">
        <v>777</v>
      </c>
      <c r="B250" s="341" t="s">
        <v>1345</v>
      </c>
      <c r="C250" s="342"/>
      <c r="D250" s="342"/>
      <c r="E250" s="343"/>
      <c r="F250" s="50"/>
      <c r="G250" s="235"/>
      <c r="H250" s="241"/>
    </row>
    <row r="251" spans="1:8" s="186" customFormat="1" ht="41.4" x14ac:dyDescent="0.3">
      <c r="A251" s="182"/>
      <c r="B251" s="171" t="s">
        <v>762</v>
      </c>
      <c r="C251" s="172" t="s">
        <v>920</v>
      </c>
      <c r="D251" s="172"/>
      <c r="E251" s="172"/>
      <c r="F251" s="185"/>
      <c r="G251" s="185"/>
      <c r="H251" s="242"/>
    </row>
    <row r="252" spans="1:8" s="186" customFormat="1" ht="27.6" x14ac:dyDescent="0.3">
      <c r="A252" s="205"/>
      <c r="B252" s="174" t="s">
        <v>919</v>
      </c>
      <c r="C252" s="167" t="s">
        <v>1153</v>
      </c>
      <c r="D252" s="206">
        <v>1</v>
      </c>
      <c r="E252" s="207">
        <v>80</v>
      </c>
      <c r="F252" s="185"/>
      <c r="G252" s="185">
        <v>1</v>
      </c>
      <c r="H252" s="242"/>
    </row>
    <row r="253" spans="1:8" s="186" customFormat="1" ht="27.6" x14ac:dyDescent="0.3">
      <c r="A253" s="205"/>
      <c r="B253" s="174" t="s">
        <v>1046</v>
      </c>
      <c r="C253" s="167" t="s">
        <v>1154</v>
      </c>
      <c r="D253" s="206">
        <v>1</v>
      </c>
      <c r="E253" s="207">
        <v>80</v>
      </c>
      <c r="F253" s="185"/>
      <c r="G253" s="185">
        <v>1</v>
      </c>
      <c r="H253" s="243"/>
    </row>
    <row r="254" spans="1:8" s="186" customFormat="1" ht="27.6" x14ac:dyDescent="0.3">
      <c r="A254" s="205"/>
      <c r="B254" s="174" t="s">
        <v>1047</v>
      </c>
      <c r="C254" s="167" t="s">
        <v>1155</v>
      </c>
      <c r="D254" s="183">
        <v>1</v>
      </c>
      <c r="E254" s="207">
        <v>80</v>
      </c>
      <c r="F254" s="185"/>
      <c r="G254" s="185">
        <v>1</v>
      </c>
      <c r="H254" s="242"/>
    </row>
    <row r="255" spans="1:8" s="186" customFormat="1" x14ac:dyDescent="0.3">
      <c r="A255" s="205"/>
      <c r="B255" s="174" t="s">
        <v>1391</v>
      </c>
      <c r="C255" s="167" t="s">
        <v>1156</v>
      </c>
      <c r="D255" s="206">
        <v>1</v>
      </c>
      <c r="E255" s="207">
        <v>80</v>
      </c>
      <c r="F255" s="185"/>
      <c r="G255" s="185">
        <v>1</v>
      </c>
      <c r="H255" s="243"/>
    </row>
    <row r="256" spans="1:8" s="186" customFormat="1" x14ac:dyDescent="0.3">
      <c r="A256" s="205"/>
      <c r="B256" s="174" t="s">
        <v>1392</v>
      </c>
      <c r="C256" s="167" t="s">
        <v>1157</v>
      </c>
      <c r="D256" s="183">
        <v>1</v>
      </c>
      <c r="E256" s="207">
        <v>80</v>
      </c>
      <c r="F256" s="185"/>
      <c r="G256" s="185">
        <v>1</v>
      </c>
      <c r="H256" s="242"/>
    </row>
    <row r="257" spans="1:8" s="186" customFormat="1" x14ac:dyDescent="0.3">
      <c r="A257" s="205"/>
      <c r="B257" s="174" t="s">
        <v>1393</v>
      </c>
      <c r="C257" s="177" t="s">
        <v>1158</v>
      </c>
      <c r="D257" s="183">
        <v>1</v>
      </c>
      <c r="E257" s="207">
        <v>80</v>
      </c>
      <c r="F257" s="185"/>
      <c r="G257" s="185">
        <v>1</v>
      </c>
      <c r="H257" s="242"/>
    </row>
    <row r="258" spans="1:8" s="186" customFormat="1" x14ac:dyDescent="0.3">
      <c r="A258" s="205"/>
      <c r="B258" s="174" t="s">
        <v>1394</v>
      </c>
      <c r="C258" s="177" t="s">
        <v>1159</v>
      </c>
      <c r="D258" s="183">
        <v>1</v>
      </c>
      <c r="E258" s="207">
        <v>80</v>
      </c>
      <c r="F258" s="185"/>
      <c r="G258" s="185">
        <v>1</v>
      </c>
      <c r="H258" s="242"/>
    </row>
    <row r="259" spans="1:8" s="186" customFormat="1" x14ac:dyDescent="0.3">
      <c r="A259" s="205"/>
      <c r="B259" s="174" t="s">
        <v>1395</v>
      </c>
      <c r="C259" s="177" t="s">
        <v>922</v>
      </c>
      <c r="D259" s="183">
        <v>1</v>
      </c>
      <c r="E259" s="207">
        <v>80</v>
      </c>
      <c r="F259" s="185"/>
      <c r="G259" s="185">
        <v>1</v>
      </c>
      <c r="H259" s="242"/>
    </row>
    <row r="260" spans="1:8" s="186" customFormat="1" x14ac:dyDescent="0.3">
      <c r="A260" s="168" t="s">
        <v>778</v>
      </c>
      <c r="B260" s="341" t="s">
        <v>1346</v>
      </c>
      <c r="C260" s="342"/>
      <c r="D260" s="342"/>
      <c r="E260" s="343"/>
      <c r="F260" s="185"/>
      <c r="G260" s="185">
        <v>1</v>
      </c>
      <c r="H260" s="242"/>
    </row>
    <row r="261" spans="1:8" s="186" customFormat="1" ht="27.6" x14ac:dyDescent="0.3">
      <c r="A261" s="344"/>
      <c r="B261" s="174" t="s">
        <v>763</v>
      </c>
      <c r="C261" s="184" t="s">
        <v>747</v>
      </c>
      <c r="D261" s="162">
        <v>1</v>
      </c>
      <c r="E261" s="175">
        <v>20</v>
      </c>
      <c r="F261" s="185"/>
      <c r="G261" s="185"/>
      <c r="H261" s="242"/>
    </row>
    <row r="262" spans="1:8" s="186" customFormat="1" ht="248.4" x14ac:dyDescent="0.3">
      <c r="A262" s="345"/>
      <c r="B262" s="174" t="s">
        <v>771</v>
      </c>
      <c r="C262" s="184" t="s">
        <v>1160</v>
      </c>
      <c r="D262" s="162">
        <v>21</v>
      </c>
      <c r="E262" s="175">
        <v>120</v>
      </c>
      <c r="F262" s="185"/>
      <c r="G262" s="185"/>
      <c r="H262" s="242"/>
    </row>
    <row r="263" spans="1:8" s="186" customFormat="1" ht="33.75" customHeight="1" x14ac:dyDescent="0.3">
      <c r="A263" s="187" t="s">
        <v>779</v>
      </c>
      <c r="B263" s="341" t="s">
        <v>887</v>
      </c>
      <c r="C263" s="342"/>
      <c r="D263" s="342"/>
      <c r="E263" s="343"/>
      <c r="F263" s="185"/>
      <c r="G263" s="185">
        <v>1</v>
      </c>
      <c r="H263" s="242"/>
    </row>
    <row r="264" spans="1:8" s="186" customFormat="1" x14ac:dyDescent="0.3">
      <c r="A264" s="188"/>
      <c r="B264" s="171" t="s">
        <v>765</v>
      </c>
      <c r="C264" s="172" t="s">
        <v>805</v>
      </c>
      <c r="D264" s="172"/>
      <c r="E264" s="172"/>
      <c r="F264" s="185"/>
      <c r="G264" s="185"/>
      <c r="H264" s="242"/>
    </row>
    <row r="265" spans="1:8" s="186" customFormat="1" x14ac:dyDescent="0.3">
      <c r="A265" s="188"/>
      <c r="B265" s="171" t="s">
        <v>930</v>
      </c>
      <c r="C265" s="172" t="s">
        <v>773</v>
      </c>
      <c r="D265" s="172"/>
      <c r="E265" s="172"/>
      <c r="F265" s="185"/>
      <c r="G265" s="185"/>
      <c r="H265" s="242"/>
    </row>
    <row r="266" spans="1:8" s="186" customFormat="1" x14ac:dyDescent="0.3">
      <c r="A266" s="180"/>
      <c r="B266" s="163" t="s">
        <v>931</v>
      </c>
      <c r="C266" s="184" t="s">
        <v>674</v>
      </c>
      <c r="D266" s="189">
        <v>1</v>
      </c>
      <c r="E266" s="189">
        <v>66</v>
      </c>
      <c r="F266" s="185"/>
      <c r="G266" s="185"/>
      <c r="H266" s="242" t="s">
        <v>1581</v>
      </c>
    </row>
    <row r="267" spans="1:8" s="186" customFormat="1" x14ac:dyDescent="0.3">
      <c r="A267" s="180"/>
      <c r="B267" s="163" t="s">
        <v>932</v>
      </c>
      <c r="C267" s="184" t="s">
        <v>675</v>
      </c>
      <c r="D267" s="189">
        <v>1</v>
      </c>
      <c r="E267" s="189">
        <v>66</v>
      </c>
      <c r="F267" s="185"/>
      <c r="G267" s="185"/>
      <c r="H267" s="242" t="s">
        <v>1581</v>
      </c>
    </row>
    <row r="268" spans="1:8" s="186" customFormat="1" x14ac:dyDescent="0.3">
      <c r="A268" s="180"/>
      <c r="B268" s="163" t="s">
        <v>933</v>
      </c>
      <c r="C268" s="184" t="s">
        <v>676</v>
      </c>
      <c r="D268" s="189">
        <v>1</v>
      </c>
      <c r="E268" s="189">
        <v>66</v>
      </c>
      <c r="F268" s="185"/>
      <c r="G268" s="185"/>
      <c r="H268" s="242" t="s">
        <v>1581</v>
      </c>
    </row>
    <row r="269" spans="1:8" s="186" customFormat="1" x14ac:dyDescent="0.3">
      <c r="A269" s="180"/>
      <c r="B269" s="163" t="s">
        <v>934</v>
      </c>
      <c r="C269" s="184" t="s">
        <v>1161</v>
      </c>
      <c r="D269" s="189">
        <v>1</v>
      </c>
      <c r="E269" s="189">
        <v>66</v>
      </c>
      <c r="F269" s="185"/>
      <c r="G269" s="185"/>
      <c r="H269" s="242" t="s">
        <v>1581</v>
      </c>
    </row>
    <row r="270" spans="1:8" s="186" customFormat="1" x14ac:dyDescent="0.3">
      <c r="A270" s="180"/>
      <c r="B270" s="163" t="s">
        <v>935</v>
      </c>
      <c r="C270" s="184" t="s">
        <v>926</v>
      </c>
      <c r="D270" s="189">
        <v>1</v>
      </c>
      <c r="E270" s="189">
        <v>66</v>
      </c>
      <c r="F270" s="185"/>
      <c r="G270" s="185"/>
      <c r="H270" s="242" t="s">
        <v>1581</v>
      </c>
    </row>
    <row r="271" spans="1:8" s="186" customFormat="1" x14ac:dyDescent="0.3">
      <c r="A271" s="180"/>
      <c r="B271" s="163" t="s">
        <v>936</v>
      </c>
      <c r="C271" s="184" t="s">
        <v>927</v>
      </c>
      <c r="D271" s="189">
        <v>1</v>
      </c>
      <c r="E271" s="189">
        <v>66</v>
      </c>
      <c r="F271" s="185"/>
      <c r="G271" s="185"/>
      <c r="H271" s="242" t="s">
        <v>1581</v>
      </c>
    </row>
    <row r="272" spans="1:8" s="186" customFormat="1" x14ac:dyDescent="0.3">
      <c r="A272" s="180"/>
      <c r="B272" s="163" t="s">
        <v>937</v>
      </c>
      <c r="C272" s="184" t="s">
        <v>928</v>
      </c>
      <c r="D272" s="189">
        <v>1</v>
      </c>
      <c r="E272" s="189">
        <v>66</v>
      </c>
      <c r="F272" s="185"/>
      <c r="G272" s="185"/>
      <c r="H272" s="242" t="s">
        <v>1581</v>
      </c>
    </row>
    <row r="273" spans="1:8" s="186" customFormat="1" x14ac:dyDescent="0.3">
      <c r="A273" s="180"/>
      <c r="B273" s="163" t="s">
        <v>938</v>
      </c>
      <c r="C273" s="184" t="s">
        <v>1162</v>
      </c>
      <c r="D273" s="189">
        <v>1</v>
      </c>
      <c r="E273" s="189">
        <v>66</v>
      </c>
      <c r="F273" s="185"/>
      <c r="G273" s="185"/>
      <c r="H273" s="242" t="s">
        <v>1581</v>
      </c>
    </row>
    <row r="274" spans="1:8" s="186" customFormat="1" x14ac:dyDescent="0.3">
      <c r="A274" s="180"/>
      <c r="B274" s="163" t="s">
        <v>939</v>
      </c>
      <c r="C274" s="184" t="s">
        <v>923</v>
      </c>
      <c r="D274" s="189">
        <v>1</v>
      </c>
      <c r="E274" s="189">
        <v>66</v>
      </c>
      <c r="F274" s="185"/>
      <c r="G274" s="185"/>
      <c r="H274" s="242" t="s">
        <v>1581</v>
      </c>
    </row>
    <row r="275" spans="1:8" s="186" customFormat="1" x14ac:dyDescent="0.3">
      <c r="A275" s="180"/>
      <c r="B275" s="163" t="s">
        <v>940</v>
      </c>
      <c r="C275" s="184" t="s">
        <v>924</v>
      </c>
      <c r="D275" s="189">
        <v>1</v>
      </c>
      <c r="E275" s="189">
        <v>66</v>
      </c>
      <c r="F275" s="185"/>
      <c r="G275" s="185"/>
      <c r="H275" s="242" t="s">
        <v>1581</v>
      </c>
    </row>
    <row r="276" spans="1:8" s="186" customFormat="1" x14ac:dyDescent="0.3">
      <c r="A276" s="180"/>
      <c r="B276" s="163" t="s">
        <v>941</v>
      </c>
      <c r="C276" s="184" t="s">
        <v>1163</v>
      </c>
      <c r="D276" s="189">
        <v>1</v>
      </c>
      <c r="E276" s="189">
        <v>66</v>
      </c>
      <c r="F276" s="185"/>
      <c r="G276" s="185"/>
      <c r="H276" s="242" t="s">
        <v>1581</v>
      </c>
    </row>
    <row r="277" spans="1:8" s="186" customFormat="1" x14ac:dyDescent="0.3">
      <c r="A277" s="188"/>
      <c r="B277" s="171" t="s">
        <v>942</v>
      </c>
      <c r="C277" s="172" t="s">
        <v>774</v>
      </c>
      <c r="D277" s="172"/>
      <c r="E277" s="172"/>
      <c r="F277" s="185"/>
      <c r="G277" s="185"/>
      <c r="H277" s="243"/>
    </row>
    <row r="278" spans="1:8" s="186" customFormat="1" x14ac:dyDescent="0.3">
      <c r="A278" s="180"/>
      <c r="B278" s="163" t="s">
        <v>943</v>
      </c>
      <c r="C278" s="184" t="s">
        <v>925</v>
      </c>
      <c r="D278" s="189">
        <v>1</v>
      </c>
      <c r="E278" s="189">
        <v>80</v>
      </c>
      <c r="F278" s="185"/>
      <c r="G278" s="185"/>
      <c r="H278" s="242" t="s">
        <v>1581</v>
      </c>
    </row>
    <row r="279" spans="1:8" s="186" customFormat="1" x14ac:dyDescent="0.3">
      <c r="A279" s="180"/>
      <c r="B279" s="163" t="s">
        <v>944</v>
      </c>
      <c r="C279" s="184" t="s">
        <v>1164</v>
      </c>
      <c r="D279" s="189">
        <v>1</v>
      </c>
      <c r="E279" s="189">
        <v>80</v>
      </c>
      <c r="F279" s="185"/>
      <c r="G279" s="185"/>
      <c r="H279" s="242" t="s">
        <v>1581</v>
      </c>
    </row>
    <row r="280" spans="1:8" s="186" customFormat="1" x14ac:dyDescent="0.3">
      <c r="A280" s="180"/>
      <c r="B280" s="163" t="s">
        <v>945</v>
      </c>
      <c r="C280" s="184" t="s">
        <v>929</v>
      </c>
      <c r="D280" s="189">
        <v>1</v>
      </c>
      <c r="E280" s="189">
        <v>80</v>
      </c>
      <c r="F280" s="185"/>
      <c r="G280" s="185"/>
      <c r="H280" s="242" t="s">
        <v>1581</v>
      </c>
    </row>
    <row r="281" spans="1:8" s="186" customFormat="1" x14ac:dyDescent="0.3">
      <c r="A281" s="180"/>
      <c r="B281" s="163" t="s">
        <v>946</v>
      </c>
      <c r="C281" s="184" t="s">
        <v>1165</v>
      </c>
      <c r="D281" s="189">
        <v>1</v>
      </c>
      <c r="E281" s="189">
        <v>80</v>
      </c>
      <c r="F281" s="185"/>
      <c r="G281" s="185"/>
      <c r="H281" s="242" t="s">
        <v>1581</v>
      </c>
    </row>
    <row r="282" spans="1:8" s="186" customFormat="1" x14ac:dyDescent="0.3">
      <c r="A282" s="180"/>
      <c r="B282" s="163" t="s">
        <v>947</v>
      </c>
      <c r="C282" s="184" t="s">
        <v>1166</v>
      </c>
      <c r="D282" s="189">
        <v>1</v>
      </c>
      <c r="E282" s="189">
        <v>80</v>
      </c>
      <c r="F282" s="185"/>
      <c r="G282" s="185"/>
      <c r="H282" s="242" t="s">
        <v>1581</v>
      </c>
    </row>
    <row r="283" spans="1:8" s="186" customFormat="1" x14ac:dyDescent="0.3">
      <c r="A283" s="180"/>
      <c r="B283" s="163" t="s">
        <v>948</v>
      </c>
      <c r="C283" s="184" t="s">
        <v>677</v>
      </c>
      <c r="D283" s="189">
        <v>1</v>
      </c>
      <c r="E283" s="189">
        <v>80</v>
      </c>
      <c r="F283" s="185"/>
      <c r="G283" s="185"/>
      <c r="H283" s="242" t="s">
        <v>1581</v>
      </c>
    </row>
    <row r="284" spans="1:8" s="186" customFormat="1" x14ac:dyDescent="0.3">
      <c r="A284" s="180"/>
      <c r="B284" s="163" t="s">
        <v>949</v>
      </c>
      <c r="C284" s="184" t="s">
        <v>1167</v>
      </c>
      <c r="D284" s="189">
        <v>1</v>
      </c>
      <c r="E284" s="189">
        <v>80</v>
      </c>
      <c r="F284" s="185"/>
      <c r="G284" s="185"/>
      <c r="H284" s="242" t="s">
        <v>1581</v>
      </c>
    </row>
    <row r="285" spans="1:8" s="186" customFormat="1" x14ac:dyDescent="0.3">
      <c r="A285" s="180"/>
      <c r="B285" s="163" t="s">
        <v>950</v>
      </c>
      <c r="C285" s="184" t="s">
        <v>1168</v>
      </c>
      <c r="D285" s="189">
        <v>1</v>
      </c>
      <c r="E285" s="189">
        <v>80</v>
      </c>
      <c r="F285" s="185"/>
      <c r="G285" s="185"/>
      <c r="H285" s="242" t="s">
        <v>1581</v>
      </c>
    </row>
    <row r="286" spans="1:8" s="186" customFormat="1" x14ac:dyDescent="0.3">
      <c r="A286" s="180"/>
      <c r="B286" s="163" t="s">
        <v>951</v>
      </c>
      <c r="C286" s="184" t="s">
        <v>1169</v>
      </c>
      <c r="D286" s="189">
        <v>1</v>
      </c>
      <c r="E286" s="189">
        <v>80</v>
      </c>
      <c r="F286" s="185"/>
      <c r="G286" s="185"/>
      <c r="H286" s="242" t="s">
        <v>1581</v>
      </c>
    </row>
    <row r="287" spans="1:8" s="186" customFormat="1" x14ac:dyDescent="0.3">
      <c r="A287" s="180"/>
      <c r="B287" s="163" t="s">
        <v>1172</v>
      </c>
      <c r="C287" s="184" t="s">
        <v>1170</v>
      </c>
      <c r="D287" s="189">
        <v>1</v>
      </c>
      <c r="E287" s="189">
        <v>80</v>
      </c>
      <c r="F287" s="185"/>
      <c r="G287" s="185"/>
      <c r="H287" s="242" t="s">
        <v>1581</v>
      </c>
    </row>
    <row r="288" spans="1:8" s="186" customFormat="1" x14ac:dyDescent="0.3">
      <c r="A288" s="180"/>
      <c r="B288" s="163" t="s">
        <v>1173</v>
      </c>
      <c r="C288" s="184" t="s">
        <v>1171</v>
      </c>
      <c r="D288" s="189">
        <v>1</v>
      </c>
      <c r="E288" s="189">
        <v>80</v>
      </c>
      <c r="F288" s="185"/>
      <c r="G288" s="185"/>
      <c r="H288" s="242" t="s">
        <v>1581</v>
      </c>
    </row>
    <row r="289" spans="1:8" s="186" customFormat="1" x14ac:dyDescent="0.3">
      <c r="A289" s="188"/>
      <c r="B289" s="171" t="s">
        <v>780</v>
      </c>
      <c r="C289" s="172" t="s">
        <v>806</v>
      </c>
      <c r="D289" s="172"/>
      <c r="E289" s="172"/>
      <c r="F289" s="185"/>
      <c r="G289" s="185"/>
      <c r="H289" s="242"/>
    </row>
    <row r="290" spans="1:8" s="186" customFormat="1" x14ac:dyDescent="0.3">
      <c r="A290" s="188"/>
      <c r="B290" s="171" t="s">
        <v>952</v>
      </c>
      <c r="C290" s="172" t="s">
        <v>773</v>
      </c>
      <c r="D290" s="172"/>
      <c r="E290" s="172"/>
      <c r="F290" s="185"/>
      <c r="G290" s="185"/>
      <c r="H290" s="242"/>
    </row>
    <row r="291" spans="1:8" s="186" customFormat="1" x14ac:dyDescent="0.3">
      <c r="A291" s="180"/>
      <c r="B291" s="163" t="s">
        <v>953</v>
      </c>
      <c r="C291" s="184" t="s">
        <v>674</v>
      </c>
      <c r="D291" s="239">
        <v>40</v>
      </c>
      <c r="E291" s="189">
        <v>71</v>
      </c>
      <c r="F291" s="185"/>
      <c r="G291" s="185"/>
      <c r="H291" s="242" t="s">
        <v>1581</v>
      </c>
    </row>
    <row r="292" spans="1:8" s="186" customFormat="1" x14ac:dyDescent="0.3">
      <c r="A292" s="180"/>
      <c r="B292" s="163" t="s">
        <v>954</v>
      </c>
      <c r="C292" s="184" t="s">
        <v>675</v>
      </c>
      <c r="D292" s="239">
        <v>40</v>
      </c>
      <c r="E292" s="189">
        <v>71</v>
      </c>
      <c r="F292" s="185"/>
      <c r="G292" s="185"/>
      <c r="H292" s="242" t="s">
        <v>1581</v>
      </c>
    </row>
    <row r="293" spans="1:8" s="186" customFormat="1" x14ac:dyDescent="0.3">
      <c r="A293" s="180"/>
      <c r="B293" s="163" t="s">
        <v>955</v>
      </c>
      <c r="C293" s="184" t="s">
        <v>676</v>
      </c>
      <c r="D293" s="239">
        <v>40</v>
      </c>
      <c r="E293" s="189">
        <v>71</v>
      </c>
      <c r="F293" s="185"/>
      <c r="G293" s="185"/>
      <c r="H293" s="242" t="s">
        <v>1581</v>
      </c>
    </row>
    <row r="294" spans="1:8" s="186" customFormat="1" x14ac:dyDescent="0.3">
      <c r="A294" s="180"/>
      <c r="B294" s="163" t="s">
        <v>956</v>
      </c>
      <c r="C294" s="184" t="s">
        <v>1161</v>
      </c>
      <c r="D294" s="239">
        <v>40</v>
      </c>
      <c r="E294" s="189">
        <v>71</v>
      </c>
      <c r="F294" s="185"/>
      <c r="G294" s="185"/>
      <c r="H294" s="242" t="s">
        <v>1581</v>
      </c>
    </row>
    <row r="295" spans="1:8" s="186" customFormat="1" x14ac:dyDescent="0.3">
      <c r="A295" s="180"/>
      <c r="B295" s="163" t="s">
        <v>957</v>
      </c>
      <c r="C295" s="184" t="s">
        <v>926</v>
      </c>
      <c r="D295" s="239">
        <v>40</v>
      </c>
      <c r="E295" s="189">
        <v>71</v>
      </c>
      <c r="F295" s="185"/>
      <c r="G295" s="185"/>
      <c r="H295" s="242" t="s">
        <v>1581</v>
      </c>
    </row>
    <row r="296" spans="1:8" s="186" customFormat="1" x14ac:dyDescent="0.3">
      <c r="A296" s="180"/>
      <c r="B296" s="163" t="s">
        <v>958</v>
      </c>
      <c r="C296" s="184" t="s">
        <v>927</v>
      </c>
      <c r="D296" s="239">
        <v>40</v>
      </c>
      <c r="E296" s="189">
        <v>71</v>
      </c>
      <c r="F296" s="185"/>
      <c r="G296" s="185"/>
      <c r="H296" s="242" t="s">
        <v>1581</v>
      </c>
    </row>
    <row r="297" spans="1:8" s="186" customFormat="1" x14ac:dyDescent="0.3">
      <c r="A297" s="180"/>
      <c r="B297" s="163" t="s">
        <v>959</v>
      </c>
      <c r="C297" s="184" t="s">
        <v>928</v>
      </c>
      <c r="D297" s="239">
        <v>40</v>
      </c>
      <c r="E297" s="189">
        <v>71</v>
      </c>
      <c r="F297" s="185"/>
      <c r="G297" s="185"/>
      <c r="H297" s="242" t="s">
        <v>1581</v>
      </c>
    </row>
    <row r="298" spans="1:8" s="186" customFormat="1" x14ac:dyDescent="0.3">
      <c r="A298" s="180"/>
      <c r="B298" s="163" t="s">
        <v>960</v>
      </c>
      <c r="C298" s="184" t="s">
        <v>1162</v>
      </c>
      <c r="D298" s="239">
        <v>40</v>
      </c>
      <c r="E298" s="189">
        <v>71</v>
      </c>
      <c r="F298" s="185"/>
      <c r="G298" s="185"/>
      <c r="H298" s="242" t="s">
        <v>1581</v>
      </c>
    </row>
    <row r="299" spans="1:8" s="186" customFormat="1" x14ac:dyDescent="0.3">
      <c r="A299" s="180"/>
      <c r="B299" s="163" t="s">
        <v>961</v>
      </c>
      <c r="C299" s="184" t="s">
        <v>923</v>
      </c>
      <c r="D299" s="239">
        <v>40</v>
      </c>
      <c r="E299" s="189">
        <v>71</v>
      </c>
      <c r="F299" s="185"/>
      <c r="G299" s="185"/>
      <c r="H299" s="242" t="s">
        <v>1581</v>
      </c>
    </row>
    <row r="300" spans="1:8" s="186" customFormat="1" x14ac:dyDescent="0.3">
      <c r="A300" s="180"/>
      <c r="B300" s="163" t="s">
        <v>962</v>
      </c>
      <c r="C300" s="184" t="s">
        <v>924</v>
      </c>
      <c r="D300" s="239">
        <v>40</v>
      </c>
      <c r="E300" s="189">
        <v>71</v>
      </c>
      <c r="F300" s="185"/>
      <c r="G300" s="185"/>
      <c r="H300" s="242" t="s">
        <v>1581</v>
      </c>
    </row>
    <row r="301" spans="1:8" s="186" customFormat="1" x14ac:dyDescent="0.3">
      <c r="A301" s="180"/>
      <c r="B301" s="163" t="s">
        <v>963</v>
      </c>
      <c r="C301" s="184" t="s">
        <v>1163</v>
      </c>
      <c r="D301" s="239">
        <v>40</v>
      </c>
      <c r="E301" s="189">
        <v>71</v>
      </c>
      <c r="F301" s="185"/>
      <c r="G301" s="185"/>
      <c r="H301" s="242" t="s">
        <v>1581</v>
      </c>
    </row>
    <row r="302" spans="1:8" s="186" customFormat="1" x14ac:dyDescent="0.3">
      <c r="A302" s="188"/>
      <c r="B302" s="171" t="s">
        <v>964</v>
      </c>
      <c r="C302" s="172" t="s">
        <v>774</v>
      </c>
      <c r="D302" s="172"/>
      <c r="E302" s="172"/>
      <c r="F302" s="185"/>
      <c r="G302" s="185"/>
      <c r="H302" s="242" t="s">
        <v>1581</v>
      </c>
    </row>
    <row r="303" spans="1:8" s="186" customFormat="1" x14ac:dyDescent="0.3">
      <c r="A303" s="180"/>
      <c r="B303" s="163" t="s">
        <v>965</v>
      </c>
      <c r="C303" s="184" t="s">
        <v>925</v>
      </c>
      <c r="D303" s="189">
        <v>1</v>
      </c>
      <c r="E303" s="189">
        <v>85</v>
      </c>
      <c r="F303" s="185"/>
      <c r="G303" s="185"/>
      <c r="H303" s="242" t="s">
        <v>1581</v>
      </c>
    </row>
    <row r="304" spans="1:8" s="186" customFormat="1" x14ac:dyDescent="0.3">
      <c r="A304" s="180"/>
      <c r="B304" s="163" t="s">
        <v>966</v>
      </c>
      <c r="C304" s="184" t="s">
        <v>1164</v>
      </c>
      <c r="D304" s="189">
        <v>1</v>
      </c>
      <c r="E304" s="189">
        <v>85</v>
      </c>
      <c r="F304" s="185"/>
      <c r="G304" s="185"/>
      <c r="H304" s="242" t="s">
        <v>1581</v>
      </c>
    </row>
    <row r="305" spans="1:8" s="186" customFormat="1" x14ac:dyDescent="0.3">
      <c r="A305" s="180"/>
      <c r="B305" s="163" t="s">
        <v>967</v>
      </c>
      <c r="C305" s="184" t="s">
        <v>929</v>
      </c>
      <c r="D305" s="189">
        <v>1</v>
      </c>
      <c r="E305" s="189">
        <v>85</v>
      </c>
      <c r="F305" s="185"/>
      <c r="G305" s="185"/>
      <c r="H305" s="242" t="s">
        <v>1581</v>
      </c>
    </row>
    <row r="306" spans="1:8" s="186" customFormat="1" x14ac:dyDescent="0.3">
      <c r="A306" s="180"/>
      <c r="B306" s="163" t="s">
        <v>968</v>
      </c>
      <c r="C306" s="184" t="s">
        <v>1165</v>
      </c>
      <c r="D306" s="189">
        <v>1</v>
      </c>
      <c r="E306" s="189">
        <v>85</v>
      </c>
      <c r="F306" s="185"/>
      <c r="G306" s="185"/>
      <c r="H306" s="242" t="s">
        <v>1581</v>
      </c>
    </row>
    <row r="307" spans="1:8" s="186" customFormat="1" x14ac:dyDescent="0.3">
      <c r="A307" s="180"/>
      <c r="B307" s="163" t="s">
        <v>969</v>
      </c>
      <c r="C307" s="184" t="s">
        <v>1166</v>
      </c>
      <c r="D307" s="189">
        <v>1</v>
      </c>
      <c r="E307" s="189">
        <v>85</v>
      </c>
      <c r="F307" s="185"/>
      <c r="G307" s="185"/>
      <c r="H307" s="242" t="s">
        <v>1581</v>
      </c>
    </row>
    <row r="308" spans="1:8" s="186" customFormat="1" x14ac:dyDescent="0.3">
      <c r="A308" s="180"/>
      <c r="B308" s="163" t="s">
        <v>970</v>
      </c>
      <c r="C308" s="184" t="s">
        <v>677</v>
      </c>
      <c r="D308" s="189">
        <v>1</v>
      </c>
      <c r="E308" s="189">
        <v>85</v>
      </c>
      <c r="F308" s="185"/>
      <c r="G308" s="185"/>
      <c r="H308" s="242" t="s">
        <v>1581</v>
      </c>
    </row>
    <row r="309" spans="1:8" s="186" customFormat="1" x14ac:dyDescent="0.3">
      <c r="A309" s="180"/>
      <c r="B309" s="163" t="s">
        <v>971</v>
      </c>
      <c r="C309" s="184" t="s">
        <v>1167</v>
      </c>
      <c r="D309" s="189">
        <v>1</v>
      </c>
      <c r="E309" s="189">
        <v>85</v>
      </c>
      <c r="F309" s="185"/>
      <c r="G309" s="185"/>
      <c r="H309" s="242" t="s">
        <v>1581</v>
      </c>
    </row>
    <row r="310" spans="1:8" s="186" customFormat="1" x14ac:dyDescent="0.3">
      <c r="A310" s="180"/>
      <c r="B310" s="163" t="s">
        <v>972</v>
      </c>
      <c r="C310" s="184" t="s">
        <v>1168</v>
      </c>
      <c r="D310" s="189">
        <v>1</v>
      </c>
      <c r="E310" s="189">
        <v>85</v>
      </c>
      <c r="F310" s="185"/>
      <c r="G310" s="185"/>
      <c r="H310" s="242" t="s">
        <v>1581</v>
      </c>
    </row>
    <row r="311" spans="1:8" s="186" customFormat="1" x14ac:dyDescent="0.3">
      <c r="A311" s="180"/>
      <c r="B311" s="163" t="s">
        <v>973</v>
      </c>
      <c r="C311" s="184" t="s">
        <v>1169</v>
      </c>
      <c r="D311" s="189">
        <v>1</v>
      </c>
      <c r="E311" s="189">
        <v>85</v>
      </c>
      <c r="F311" s="185"/>
      <c r="G311" s="185"/>
      <c r="H311" s="242" t="s">
        <v>1581</v>
      </c>
    </row>
    <row r="312" spans="1:8" s="186" customFormat="1" x14ac:dyDescent="0.3">
      <c r="A312" s="180"/>
      <c r="B312" s="163" t="s">
        <v>1174</v>
      </c>
      <c r="C312" s="184" t="s">
        <v>1170</v>
      </c>
      <c r="D312" s="189">
        <v>1</v>
      </c>
      <c r="E312" s="189">
        <v>85</v>
      </c>
      <c r="F312" s="185"/>
      <c r="G312" s="185"/>
      <c r="H312" s="242" t="s">
        <v>1581</v>
      </c>
    </row>
    <row r="313" spans="1:8" s="186" customFormat="1" x14ac:dyDescent="0.3">
      <c r="A313" s="180"/>
      <c r="B313" s="163" t="s">
        <v>1175</v>
      </c>
      <c r="C313" s="184" t="s">
        <v>1171</v>
      </c>
      <c r="D313" s="189">
        <v>1</v>
      </c>
      <c r="E313" s="189">
        <v>85</v>
      </c>
      <c r="F313" s="185"/>
      <c r="G313" s="185"/>
      <c r="H313" s="242" t="s">
        <v>1581</v>
      </c>
    </row>
    <row r="314" spans="1:8" s="186" customFormat="1" x14ac:dyDescent="0.3">
      <c r="A314" s="172"/>
      <c r="B314" s="171" t="s">
        <v>974</v>
      </c>
      <c r="C314" s="172" t="s">
        <v>807</v>
      </c>
      <c r="D314" s="172"/>
      <c r="E314" s="172"/>
      <c r="F314" s="185"/>
      <c r="G314" s="185"/>
      <c r="H314" s="242"/>
    </row>
    <row r="315" spans="1:8" s="186" customFormat="1" x14ac:dyDescent="0.3">
      <c r="A315" s="180"/>
      <c r="B315" s="191" t="s">
        <v>975</v>
      </c>
      <c r="C315" s="184" t="s">
        <v>803</v>
      </c>
      <c r="D315" s="175">
        <v>1</v>
      </c>
      <c r="E315" s="175">
        <v>71</v>
      </c>
      <c r="F315" s="185"/>
      <c r="G315" s="185"/>
      <c r="H315" s="242"/>
    </row>
    <row r="316" spans="1:8" s="186" customFormat="1" x14ac:dyDescent="0.3">
      <c r="A316" s="180"/>
      <c r="B316" s="191" t="s">
        <v>1049</v>
      </c>
      <c r="C316" s="184" t="s">
        <v>1048</v>
      </c>
      <c r="D316" s="175">
        <v>1</v>
      </c>
      <c r="E316" s="175">
        <v>71</v>
      </c>
      <c r="F316" s="185"/>
      <c r="G316" s="185"/>
      <c r="H316" s="242"/>
    </row>
    <row r="317" spans="1:8" s="186" customFormat="1" x14ac:dyDescent="0.3">
      <c r="A317" s="180"/>
      <c r="B317" s="191" t="s">
        <v>1177</v>
      </c>
      <c r="C317" s="184" t="s">
        <v>1176</v>
      </c>
      <c r="D317" s="175">
        <v>1</v>
      </c>
      <c r="E317" s="175">
        <v>71</v>
      </c>
      <c r="F317" s="185"/>
      <c r="G317" s="185"/>
      <c r="H317" s="242"/>
    </row>
    <row r="318" spans="1:8" s="186" customFormat="1" x14ac:dyDescent="0.3">
      <c r="A318" s="188"/>
      <c r="B318" s="171" t="s">
        <v>976</v>
      </c>
      <c r="C318" s="172" t="s">
        <v>808</v>
      </c>
      <c r="D318" s="172"/>
      <c r="E318" s="172"/>
      <c r="F318" s="185"/>
      <c r="G318" s="185"/>
      <c r="H318" s="242"/>
    </row>
    <row r="319" spans="1:8" s="186" customFormat="1" x14ac:dyDescent="0.3">
      <c r="A319" s="188"/>
      <c r="B319" s="171" t="s">
        <v>977</v>
      </c>
      <c r="C319" s="172" t="s">
        <v>773</v>
      </c>
      <c r="D319" s="172"/>
      <c r="E319" s="172"/>
      <c r="F319" s="185"/>
      <c r="G319" s="185"/>
      <c r="H319" s="242"/>
    </row>
    <row r="320" spans="1:8" s="186" customFormat="1" x14ac:dyDescent="0.3">
      <c r="A320" s="180"/>
      <c r="B320" s="163" t="s">
        <v>978</v>
      </c>
      <c r="C320" s="184" t="s">
        <v>1178</v>
      </c>
      <c r="D320" s="189">
        <v>1</v>
      </c>
      <c r="E320" s="189">
        <v>71</v>
      </c>
      <c r="F320" s="185"/>
      <c r="G320" s="185"/>
      <c r="H320" s="242" t="s">
        <v>1581</v>
      </c>
    </row>
    <row r="321" spans="1:9" s="186" customFormat="1" x14ac:dyDescent="0.3">
      <c r="A321" s="180"/>
      <c r="B321" s="163" t="s">
        <v>979</v>
      </c>
      <c r="C321" s="184" t="s">
        <v>1179</v>
      </c>
      <c r="D321" s="189">
        <v>1</v>
      </c>
      <c r="E321" s="189">
        <v>71</v>
      </c>
      <c r="F321" s="185"/>
      <c r="G321" s="185"/>
      <c r="H321" s="242" t="s">
        <v>1581</v>
      </c>
    </row>
    <row r="322" spans="1:9" s="186" customFormat="1" x14ac:dyDescent="0.3">
      <c r="A322" s="180"/>
      <c r="B322" s="163" t="s">
        <v>980</v>
      </c>
      <c r="C322" s="184" t="s">
        <v>1180</v>
      </c>
      <c r="D322" s="189">
        <v>1</v>
      </c>
      <c r="E322" s="189">
        <v>71</v>
      </c>
      <c r="F322" s="185"/>
      <c r="G322" s="185"/>
      <c r="H322" s="242" t="s">
        <v>1581</v>
      </c>
    </row>
    <row r="323" spans="1:9" s="186" customFormat="1" x14ac:dyDescent="0.3">
      <c r="A323" s="180"/>
      <c r="B323" s="163" t="s">
        <v>981</v>
      </c>
      <c r="C323" s="184" t="s">
        <v>674</v>
      </c>
      <c r="D323" s="189">
        <v>1</v>
      </c>
      <c r="E323" s="189">
        <v>71</v>
      </c>
      <c r="F323" s="185"/>
      <c r="G323" s="185"/>
      <c r="H323" s="242" t="s">
        <v>1581</v>
      </c>
    </row>
    <row r="324" spans="1:9" s="186" customFormat="1" x14ac:dyDescent="0.3">
      <c r="A324" s="180"/>
      <c r="B324" s="163" t="s">
        <v>982</v>
      </c>
      <c r="C324" s="184" t="s">
        <v>987</v>
      </c>
      <c r="D324" s="189">
        <v>1</v>
      </c>
      <c r="E324" s="189">
        <v>71</v>
      </c>
      <c r="F324" s="185"/>
      <c r="G324" s="185"/>
      <c r="H324" s="242" t="s">
        <v>1581</v>
      </c>
    </row>
    <row r="325" spans="1:9" s="186" customFormat="1" x14ac:dyDescent="0.3">
      <c r="A325" s="180"/>
      <c r="B325" s="163" t="s">
        <v>983</v>
      </c>
      <c r="C325" s="184" t="s">
        <v>1181</v>
      </c>
      <c r="D325" s="189">
        <v>1</v>
      </c>
      <c r="E325" s="189">
        <v>71</v>
      </c>
      <c r="F325" s="185"/>
      <c r="G325" s="185"/>
      <c r="H325" s="242" t="s">
        <v>1581</v>
      </c>
    </row>
    <row r="326" spans="1:9" s="186" customFormat="1" x14ac:dyDescent="0.3">
      <c r="A326" s="180"/>
      <c r="B326" s="163" t="s">
        <v>984</v>
      </c>
      <c r="C326" s="184" t="s">
        <v>1182</v>
      </c>
      <c r="D326" s="189">
        <v>1</v>
      </c>
      <c r="E326" s="189">
        <v>71</v>
      </c>
      <c r="F326" s="185"/>
      <c r="G326" s="185"/>
      <c r="H326" s="242" t="s">
        <v>1581</v>
      </c>
    </row>
    <row r="327" spans="1:9" s="186" customFormat="1" x14ac:dyDescent="0.3">
      <c r="A327" s="180"/>
      <c r="B327" s="163" t="s">
        <v>985</v>
      </c>
      <c r="C327" s="184" t="s">
        <v>804</v>
      </c>
      <c r="D327" s="189">
        <v>1</v>
      </c>
      <c r="E327" s="189">
        <v>71</v>
      </c>
      <c r="F327" s="185"/>
      <c r="G327" s="185"/>
      <c r="H327" s="242" t="s">
        <v>1581</v>
      </c>
    </row>
    <row r="328" spans="1:9" s="186" customFormat="1" x14ac:dyDescent="0.3">
      <c r="A328" s="180"/>
      <c r="B328" s="163" t="s">
        <v>986</v>
      </c>
      <c r="C328" s="184" t="s">
        <v>1183</v>
      </c>
      <c r="D328" s="189">
        <v>1</v>
      </c>
      <c r="E328" s="189">
        <v>71</v>
      </c>
      <c r="F328" s="185"/>
      <c r="G328" s="185"/>
      <c r="H328" s="242" t="s">
        <v>1581</v>
      </c>
    </row>
    <row r="329" spans="1:9" s="186" customFormat="1" x14ac:dyDescent="0.3">
      <c r="A329" s="188"/>
      <c r="B329" s="171" t="s">
        <v>988</v>
      </c>
      <c r="C329" s="172" t="s">
        <v>774</v>
      </c>
      <c r="D329" s="172"/>
      <c r="E329" s="172"/>
      <c r="F329" s="185"/>
      <c r="G329" s="185"/>
      <c r="H329" s="242"/>
    </row>
    <row r="330" spans="1:9" s="186" customFormat="1" x14ac:dyDescent="0.3">
      <c r="A330" s="180"/>
      <c r="B330" s="163" t="s">
        <v>989</v>
      </c>
      <c r="C330" s="184" t="s">
        <v>1184</v>
      </c>
      <c r="D330" s="189">
        <v>1</v>
      </c>
      <c r="E330" s="189">
        <v>85</v>
      </c>
      <c r="F330" s="185"/>
      <c r="G330" s="185"/>
      <c r="H330" s="242" t="s">
        <v>1581</v>
      </c>
      <c r="I330" s="242" t="s">
        <v>1581</v>
      </c>
    </row>
    <row r="331" spans="1:9" s="186" customFormat="1" x14ac:dyDescent="0.3">
      <c r="A331" s="180"/>
      <c r="B331" s="163" t="s">
        <v>990</v>
      </c>
      <c r="C331" s="184" t="s">
        <v>1185</v>
      </c>
      <c r="D331" s="189">
        <v>1</v>
      </c>
      <c r="E331" s="189">
        <v>85</v>
      </c>
      <c r="F331" s="185"/>
      <c r="G331" s="185"/>
      <c r="H331" s="242" t="s">
        <v>1581</v>
      </c>
      <c r="I331" s="242" t="s">
        <v>1581</v>
      </c>
    </row>
    <row r="332" spans="1:9" s="186" customFormat="1" x14ac:dyDescent="0.3">
      <c r="A332" s="180"/>
      <c r="B332" s="163" t="s">
        <v>991</v>
      </c>
      <c r="C332" s="184" t="s">
        <v>1186</v>
      </c>
      <c r="D332" s="189">
        <v>1</v>
      </c>
      <c r="E332" s="189">
        <v>85</v>
      </c>
      <c r="F332" s="185"/>
      <c r="G332" s="185"/>
      <c r="H332" s="242" t="s">
        <v>1581</v>
      </c>
      <c r="I332" s="242" t="s">
        <v>1581</v>
      </c>
    </row>
    <row r="333" spans="1:9" s="186" customFormat="1" x14ac:dyDescent="0.3">
      <c r="A333" s="180"/>
      <c r="B333" s="163" t="s">
        <v>992</v>
      </c>
      <c r="C333" s="184" t="s">
        <v>1187</v>
      </c>
      <c r="D333" s="189">
        <v>1</v>
      </c>
      <c r="E333" s="189">
        <v>85</v>
      </c>
      <c r="F333" s="185"/>
      <c r="G333" s="185"/>
      <c r="H333" s="242" t="s">
        <v>1581</v>
      </c>
      <c r="I333" s="242" t="s">
        <v>1581</v>
      </c>
    </row>
    <row r="334" spans="1:9" s="186" customFormat="1" x14ac:dyDescent="0.3">
      <c r="A334" s="180"/>
      <c r="B334" s="163" t="s">
        <v>993</v>
      </c>
      <c r="C334" s="184" t="s">
        <v>1188</v>
      </c>
      <c r="D334" s="189">
        <v>1</v>
      </c>
      <c r="E334" s="189">
        <v>85</v>
      </c>
      <c r="F334" s="185"/>
      <c r="G334" s="185"/>
      <c r="H334" s="242" t="s">
        <v>1581</v>
      </c>
      <c r="I334" s="242" t="s">
        <v>1581</v>
      </c>
    </row>
    <row r="335" spans="1:9" s="186" customFormat="1" x14ac:dyDescent="0.3">
      <c r="A335" s="180"/>
      <c r="B335" s="163" t="s">
        <v>994</v>
      </c>
      <c r="C335" s="184" t="s">
        <v>1189</v>
      </c>
      <c r="D335" s="189">
        <v>1</v>
      </c>
      <c r="E335" s="189">
        <v>85</v>
      </c>
      <c r="F335" s="185"/>
      <c r="G335" s="185"/>
      <c r="H335" s="242" t="s">
        <v>1581</v>
      </c>
      <c r="I335" s="242" t="s">
        <v>1581</v>
      </c>
    </row>
    <row r="336" spans="1:9" s="186" customFormat="1" x14ac:dyDescent="0.3">
      <c r="A336" s="180"/>
      <c r="B336" s="163" t="s">
        <v>995</v>
      </c>
      <c r="C336" s="184" t="s">
        <v>1190</v>
      </c>
      <c r="D336" s="189">
        <v>1</v>
      </c>
      <c r="E336" s="189">
        <v>85</v>
      </c>
      <c r="F336" s="185"/>
      <c r="G336" s="185"/>
      <c r="H336" s="242" t="s">
        <v>1581</v>
      </c>
      <c r="I336" s="242" t="s">
        <v>1581</v>
      </c>
    </row>
    <row r="337" spans="1:9" s="186" customFormat="1" x14ac:dyDescent="0.3">
      <c r="A337" s="180"/>
      <c r="B337" s="163" t="s">
        <v>996</v>
      </c>
      <c r="C337" s="184" t="s">
        <v>1191</v>
      </c>
      <c r="D337" s="189">
        <v>1</v>
      </c>
      <c r="E337" s="189">
        <v>85</v>
      </c>
      <c r="F337" s="185"/>
      <c r="G337" s="185"/>
      <c r="H337" s="242" t="s">
        <v>1581</v>
      </c>
      <c r="I337" s="242" t="s">
        <v>1581</v>
      </c>
    </row>
    <row r="338" spans="1:9" s="186" customFormat="1" x14ac:dyDescent="0.3">
      <c r="A338" s="180"/>
      <c r="B338" s="163" t="s">
        <v>997</v>
      </c>
      <c r="C338" s="184" t="s">
        <v>1192</v>
      </c>
      <c r="D338" s="189">
        <v>1</v>
      </c>
      <c r="E338" s="189">
        <v>85</v>
      </c>
      <c r="F338" s="185"/>
      <c r="G338" s="185"/>
      <c r="H338" s="242" t="s">
        <v>1581</v>
      </c>
      <c r="I338" s="242" t="s">
        <v>1581</v>
      </c>
    </row>
    <row r="339" spans="1:9" s="186" customFormat="1" x14ac:dyDescent="0.3">
      <c r="A339" s="180"/>
      <c r="B339" s="163" t="s">
        <v>998</v>
      </c>
      <c r="C339" s="184" t="s">
        <v>1193</v>
      </c>
      <c r="D339" s="189">
        <v>1</v>
      </c>
      <c r="E339" s="189">
        <v>85</v>
      </c>
      <c r="F339" s="185"/>
      <c r="G339" s="185"/>
      <c r="H339" s="242" t="s">
        <v>1581</v>
      </c>
      <c r="I339" s="242" t="s">
        <v>1581</v>
      </c>
    </row>
    <row r="340" spans="1:9" s="186" customFormat="1" x14ac:dyDescent="0.3">
      <c r="A340" s="180"/>
      <c r="B340" s="163" t="s">
        <v>1197</v>
      </c>
      <c r="C340" s="184" t="s">
        <v>1194</v>
      </c>
      <c r="D340" s="189">
        <v>1</v>
      </c>
      <c r="E340" s="189">
        <v>85</v>
      </c>
      <c r="F340" s="185"/>
      <c r="G340" s="185"/>
      <c r="H340" s="242" t="s">
        <v>1581</v>
      </c>
      <c r="I340" s="242" t="s">
        <v>1581</v>
      </c>
    </row>
    <row r="341" spans="1:9" s="186" customFormat="1" x14ac:dyDescent="0.3">
      <c r="A341" s="180"/>
      <c r="B341" s="163" t="s">
        <v>1198</v>
      </c>
      <c r="C341" s="184" t="s">
        <v>1195</v>
      </c>
      <c r="D341" s="189">
        <v>1</v>
      </c>
      <c r="E341" s="189">
        <v>85</v>
      </c>
      <c r="F341" s="185"/>
      <c r="G341" s="185"/>
      <c r="H341" s="242" t="s">
        <v>1581</v>
      </c>
      <c r="I341" s="242" t="s">
        <v>1581</v>
      </c>
    </row>
    <row r="342" spans="1:9" s="186" customFormat="1" x14ac:dyDescent="0.3">
      <c r="A342" s="180"/>
      <c r="B342" s="163" t="s">
        <v>1199</v>
      </c>
      <c r="C342" s="184" t="s">
        <v>1196</v>
      </c>
      <c r="D342" s="189">
        <v>1</v>
      </c>
      <c r="E342" s="189">
        <v>85</v>
      </c>
      <c r="F342" s="185"/>
      <c r="G342" s="185"/>
      <c r="H342" s="242" t="s">
        <v>1581</v>
      </c>
      <c r="I342" s="242" t="s">
        <v>1581</v>
      </c>
    </row>
    <row r="343" spans="1:9" s="186" customFormat="1" x14ac:dyDescent="0.3">
      <c r="A343" s="188"/>
      <c r="B343" s="171" t="s">
        <v>999</v>
      </c>
      <c r="C343" s="172" t="s">
        <v>921</v>
      </c>
      <c r="D343" s="172"/>
      <c r="E343" s="172"/>
      <c r="F343" s="185"/>
      <c r="G343" s="185"/>
      <c r="H343" s="242"/>
    </row>
    <row r="344" spans="1:9" s="186" customFormat="1" x14ac:dyDescent="0.3">
      <c r="A344" s="180"/>
      <c r="B344" s="163" t="s">
        <v>1000</v>
      </c>
      <c r="C344" s="184" t="s">
        <v>1200</v>
      </c>
      <c r="D344" s="189">
        <v>1</v>
      </c>
      <c r="E344" s="189">
        <v>85</v>
      </c>
      <c r="F344" s="185"/>
      <c r="G344" s="185"/>
      <c r="H344" s="242"/>
    </row>
    <row r="345" spans="1:9" s="186" customFormat="1" x14ac:dyDescent="0.3">
      <c r="A345" s="188"/>
      <c r="B345" s="171" t="s">
        <v>1001</v>
      </c>
      <c r="C345" s="172" t="s">
        <v>921</v>
      </c>
      <c r="D345" s="172"/>
      <c r="E345" s="172"/>
      <c r="F345" s="185"/>
      <c r="G345" s="185"/>
      <c r="H345" s="242"/>
    </row>
    <row r="346" spans="1:9" s="186" customFormat="1" x14ac:dyDescent="0.3">
      <c r="A346" s="180"/>
      <c r="B346" s="163" t="s">
        <v>1002</v>
      </c>
      <c r="C346" s="184" t="s">
        <v>1201</v>
      </c>
      <c r="D346" s="189">
        <v>1</v>
      </c>
      <c r="E346" s="189">
        <v>85</v>
      </c>
      <c r="F346" s="185"/>
      <c r="G346" s="185"/>
      <c r="H346" s="242"/>
    </row>
    <row r="347" spans="1:9" s="186" customFormat="1" x14ac:dyDescent="0.3">
      <c r="A347" s="188"/>
      <c r="B347" s="171" t="s">
        <v>1003</v>
      </c>
      <c r="C347" s="172" t="s">
        <v>809</v>
      </c>
      <c r="D347" s="172"/>
      <c r="E347" s="172"/>
      <c r="F347" s="185"/>
      <c r="G347" s="185"/>
      <c r="H347" s="242"/>
    </row>
    <row r="348" spans="1:9" s="186" customFormat="1" x14ac:dyDescent="0.3">
      <c r="A348" s="188"/>
      <c r="B348" s="171" t="s">
        <v>1004</v>
      </c>
      <c r="C348" s="172" t="s">
        <v>773</v>
      </c>
      <c r="D348" s="172"/>
      <c r="E348" s="172"/>
      <c r="F348" s="185"/>
      <c r="G348" s="185"/>
      <c r="H348" s="242"/>
    </row>
    <row r="349" spans="1:9" s="186" customFormat="1" x14ac:dyDescent="0.3">
      <c r="A349" s="180"/>
      <c r="B349" s="163" t="s">
        <v>1005</v>
      </c>
      <c r="C349" s="184" t="s">
        <v>674</v>
      </c>
      <c r="D349" s="189">
        <v>1</v>
      </c>
      <c r="E349" s="189">
        <v>76</v>
      </c>
      <c r="F349" s="185"/>
      <c r="G349" s="185"/>
      <c r="H349" s="242" t="s">
        <v>1581</v>
      </c>
    </row>
    <row r="350" spans="1:9" s="186" customFormat="1" x14ac:dyDescent="0.3">
      <c r="A350" s="180"/>
      <c r="B350" s="163" t="s">
        <v>1006</v>
      </c>
      <c r="C350" s="184" t="s">
        <v>675</v>
      </c>
      <c r="D350" s="189">
        <v>1</v>
      </c>
      <c r="E350" s="189">
        <v>76</v>
      </c>
      <c r="F350" s="185"/>
      <c r="G350" s="185"/>
      <c r="H350" s="242" t="s">
        <v>1581</v>
      </c>
    </row>
    <row r="351" spans="1:9" s="186" customFormat="1" x14ac:dyDescent="0.3">
      <c r="A351" s="180"/>
      <c r="B351" s="163" t="s">
        <v>1007</v>
      </c>
      <c r="C351" s="184" t="s">
        <v>676</v>
      </c>
      <c r="D351" s="189">
        <v>1</v>
      </c>
      <c r="E351" s="189">
        <v>76</v>
      </c>
      <c r="F351" s="185"/>
      <c r="G351" s="185"/>
      <c r="H351" s="242" t="s">
        <v>1581</v>
      </c>
    </row>
    <row r="352" spans="1:9" s="186" customFormat="1" x14ac:dyDescent="0.3">
      <c r="A352" s="180"/>
      <c r="B352" s="163" t="s">
        <v>1008</v>
      </c>
      <c r="C352" s="184" t="s">
        <v>1161</v>
      </c>
      <c r="D352" s="189">
        <v>1</v>
      </c>
      <c r="E352" s="189">
        <v>76</v>
      </c>
      <c r="F352" s="185"/>
      <c r="G352" s="185"/>
      <c r="H352" s="242" t="s">
        <v>1581</v>
      </c>
    </row>
    <row r="353" spans="1:8" s="186" customFormat="1" x14ac:dyDescent="0.3">
      <c r="A353" s="180"/>
      <c r="B353" s="163" t="s">
        <v>1009</v>
      </c>
      <c r="C353" s="184" t="s">
        <v>926</v>
      </c>
      <c r="D353" s="189">
        <v>1</v>
      </c>
      <c r="E353" s="189">
        <v>76</v>
      </c>
      <c r="F353" s="185"/>
      <c r="G353" s="185"/>
      <c r="H353" s="242" t="s">
        <v>1581</v>
      </c>
    </row>
    <row r="354" spans="1:8" s="186" customFormat="1" x14ac:dyDescent="0.3">
      <c r="A354" s="180"/>
      <c r="B354" s="163" t="s">
        <v>1010</v>
      </c>
      <c r="C354" s="184" t="s">
        <v>927</v>
      </c>
      <c r="D354" s="189">
        <v>1</v>
      </c>
      <c r="E354" s="189">
        <v>76</v>
      </c>
      <c r="F354" s="185"/>
      <c r="G354" s="185"/>
      <c r="H354" s="242" t="s">
        <v>1581</v>
      </c>
    </row>
    <row r="355" spans="1:8" s="186" customFormat="1" x14ac:dyDescent="0.3">
      <c r="A355" s="180"/>
      <c r="B355" s="163" t="s">
        <v>1011</v>
      </c>
      <c r="C355" s="184" t="s">
        <v>928</v>
      </c>
      <c r="D355" s="189">
        <v>1</v>
      </c>
      <c r="E355" s="189">
        <v>76</v>
      </c>
      <c r="F355" s="185"/>
      <c r="G355" s="185"/>
      <c r="H355" s="242" t="s">
        <v>1581</v>
      </c>
    </row>
    <row r="356" spans="1:8" s="186" customFormat="1" x14ac:dyDescent="0.3">
      <c r="A356" s="180"/>
      <c r="B356" s="163" t="s">
        <v>1012</v>
      </c>
      <c r="C356" s="184" t="s">
        <v>1162</v>
      </c>
      <c r="D356" s="189">
        <v>1</v>
      </c>
      <c r="E356" s="189">
        <v>76</v>
      </c>
      <c r="F356" s="185"/>
      <c r="G356" s="185"/>
      <c r="H356" s="242" t="s">
        <v>1581</v>
      </c>
    </row>
    <row r="357" spans="1:8" s="186" customFormat="1" x14ac:dyDescent="0.3">
      <c r="A357" s="180"/>
      <c r="B357" s="163" t="s">
        <v>1013</v>
      </c>
      <c r="C357" s="184" t="s">
        <v>923</v>
      </c>
      <c r="D357" s="189">
        <v>1</v>
      </c>
      <c r="E357" s="189">
        <v>76</v>
      </c>
      <c r="F357" s="185"/>
      <c r="G357" s="185"/>
      <c r="H357" s="242" t="s">
        <v>1581</v>
      </c>
    </row>
    <row r="358" spans="1:8" s="186" customFormat="1" x14ac:dyDescent="0.3">
      <c r="A358" s="180"/>
      <c r="B358" s="163" t="s">
        <v>1014</v>
      </c>
      <c r="C358" s="184" t="s">
        <v>924</v>
      </c>
      <c r="D358" s="189">
        <v>1</v>
      </c>
      <c r="E358" s="189">
        <v>76</v>
      </c>
      <c r="F358" s="185"/>
      <c r="G358" s="185"/>
      <c r="H358" s="242" t="s">
        <v>1581</v>
      </c>
    </row>
    <row r="359" spans="1:8" s="186" customFormat="1" x14ac:dyDescent="0.3">
      <c r="A359" s="180"/>
      <c r="B359" s="163" t="s">
        <v>1015</v>
      </c>
      <c r="C359" s="184" t="s">
        <v>1163</v>
      </c>
      <c r="D359" s="189">
        <v>1</v>
      </c>
      <c r="E359" s="189">
        <v>76</v>
      </c>
      <c r="F359" s="185"/>
      <c r="G359" s="185"/>
      <c r="H359" s="242" t="s">
        <v>1581</v>
      </c>
    </row>
    <row r="360" spans="1:8" s="186" customFormat="1" x14ac:dyDescent="0.3">
      <c r="A360" s="188"/>
      <c r="B360" s="171" t="s">
        <v>1016</v>
      </c>
      <c r="C360" s="172" t="s">
        <v>774</v>
      </c>
      <c r="D360" s="172"/>
      <c r="E360" s="172"/>
      <c r="F360" s="185"/>
      <c r="G360" s="185"/>
      <c r="H360" s="242"/>
    </row>
    <row r="361" spans="1:8" s="186" customFormat="1" x14ac:dyDescent="0.3">
      <c r="A361" s="180"/>
      <c r="B361" s="163" t="s">
        <v>1017</v>
      </c>
      <c r="C361" s="184" t="s">
        <v>925</v>
      </c>
      <c r="D361" s="189">
        <v>1</v>
      </c>
      <c r="E361" s="189">
        <v>90</v>
      </c>
      <c r="F361" s="185"/>
      <c r="G361" s="185"/>
      <c r="H361" s="242" t="s">
        <v>1581</v>
      </c>
    </row>
    <row r="362" spans="1:8" s="186" customFormat="1" x14ac:dyDescent="0.3">
      <c r="A362" s="180"/>
      <c r="B362" s="163" t="s">
        <v>1018</v>
      </c>
      <c r="C362" s="184" t="s">
        <v>1164</v>
      </c>
      <c r="D362" s="189">
        <v>1</v>
      </c>
      <c r="E362" s="189">
        <v>90</v>
      </c>
      <c r="F362" s="185"/>
      <c r="G362" s="185"/>
      <c r="H362" s="242" t="s">
        <v>1581</v>
      </c>
    </row>
    <row r="363" spans="1:8" s="186" customFormat="1" x14ac:dyDescent="0.3">
      <c r="A363" s="180"/>
      <c r="B363" s="163" t="s">
        <v>1019</v>
      </c>
      <c r="C363" s="184" t="s">
        <v>929</v>
      </c>
      <c r="D363" s="189">
        <v>1</v>
      </c>
      <c r="E363" s="189">
        <v>90</v>
      </c>
      <c r="F363" s="185"/>
      <c r="G363" s="185"/>
      <c r="H363" s="242" t="s">
        <v>1581</v>
      </c>
    </row>
    <row r="364" spans="1:8" s="186" customFormat="1" x14ac:dyDescent="0.3">
      <c r="A364" s="180"/>
      <c r="B364" s="163" t="s">
        <v>1020</v>
      </c>
      <c r="C364" s="184" t="s">
        <v>1165</v>
      </c>
      <c r="D364" s="189">
        <v>1</v>
      </c>
      <c r="E364" s="189">
        <v>90</v>
      </c>
      <c r="F364" s="185"/>
      <c r="G364" s="185"/>
      <c r="H364" s="242" t="s">
        <v>1581</v>
      </c>
    </row>
    <row r="365" spans="1:8" s="186" customFormat="1" x14ac:dyDescent="0.3">
      <c r="A365" s="180"/>
      <c r="B365" s="163" t="s">
        <v>1021</v>
      </c>
      <c r="C365" s="184" t="s">
        <v>1166</v>
      </c>
      <c r="D365" s="189">
        <v>1</v>
      </c>
      <c r="E365" s="189">
        <v>90</v>
      </c>
      <c r="F365" s="185"/>
      <c r="G365" s="185"/>
      <c r="H365" s="242" t="s">
        <v>1581</v>
      </c>
    </row>
    <row r="366" spans="1:8" s="186" customFormat="1" x14ac:dyDescent="0.3">
      <c r="A366" s="180"/>
      <c r="B366" s="163" t="s">
        <v>1022</v>
      </c>
      <c r="C366" s="184" t="s">
        <v>677</v>
      </c>
      <c r="D366" s="189">
        <v>1</v>
      </c>
      <c r="E366" s="189">
        <v>90</v>
      </c>
      <c r="F366" s="185"/>
      <c r="G366" s="185"/>
      <c r="H366" s="242" t="s">
        <v>1581</v>
      </c>
    </row>
    <row r="367" spans="1:8" s="186" customFormat="1" x14ac:dyDescent="0.3">
      <c r="A367" s="180"/>
      <c r="B367" s="163" t="s">
        <v>1023</v>
      </c>
      <c r="C367" s="184" t="s">
        <v>1167</v>
      </c>
      <c r="D367" s="189">
        <v>1</v>
      </c>
      <c r="E367" s="189">
        <v>90</v>
      </c>
      <c r="F367" s="185"/>
      <c r="G367" s="185"/>
      <c r="H367" s="242" t="s">
        <v>1581</v>
      </c>
    </row>
    <row r="368" spans="1:8" s="186" customFormat="1" x14ac:dyDescent="0.3">
      <c r="A368" s="180"/>
      <c r="B368" s="163" t="s">
        <v>1024</v>
      </c>
      <c r="C368" s="184" t="s">
        <v>1168</v>
      </c>
      <c r="D368" s="189">
        <v>1</v>
      </c>
      <c r="E368" s="189">
        <v>90</v>
      </c>
      <c r="F368" s="185"/>
      <c r="G368" s="185"/>
      <c r="H368" s="242" t="s">
        <v>1581</v>
      </c>
    </row>
    <row r="369" spans="1:8" s="186" customFormat="1" x14ac:dyDescent="0.3">
      <c r="A369" s="180"/>
      <c r="B369" s="163" t="s">
        <v>1202</v>
      </c>
      <c r="C369" s="184" t="s">
        <v>1169</v>
      </c>
      <c r="D369" s="189">
        <v>1</v>
      </c>
      <c r="E369" s="189">
        <v>90</v>
      </c>
      <c r="F369" s="185"/>
      <c r="G369" s="185"/>
      <c r="H369" s="242" t="s">
        <v>1581</v>
      </c>
    </row>
    <row r="370" spans="1:8" s="186" customFormat="1" x14ac:dyDescent="0.3">
      <c r="A370" s="180"/>
      <c r="B370" s="163" t="s">
        <v>1203</v>
      </c>
      <c r="C370" s="184" t="s">
        <v>1170</v>
      </c>
      <c r="D370" s="189">
        <v>1</v>
      </c>
      <c r="E370" s="189">
        <v>90</v>
      </c>
      <c r="F370" s="185"/>
      <c r="G370" s="185"/>
      <c r="H370" s="242" t="s">
        <v>1581</v>
      </c>
    </row>
    <row r="371" spans="1:8" s="186" customFormat="1" x14ac:dyDescent="0.3">
      <c r="A371" s="180"/>
      <c r="B371" s="163" t="s">
        <v>1204</v>
      </c>
      <c r="C371" s="184" t="s">
        <v>1171</v>
      </c>
      <c r="D371" s="189">
        <v>1</v>
      </c>
      <c r="E371" s="189">
        <v>90</v>
      </c>
      <c r="F371" s="185"/>
      <c r="G371" s="185"/>
      <c r="H371" s="242" t="s">
        <v>1581</v>
      </c>
    </row>
    <row r="372" spans="1:8" s="186" customFormat="1" x14ac:dyDescent="0.3">
      <c r="A372" s="172"/>
      <c r="B372" s="171" t="s">
        <v>1025</v>
      </c>
      <c r="C372" s="172" t="s">
        <v>888</v>
      </c>
      <c r="D372" s="172"/>
      <c r="E372" s="172"/>
      <c r="F372" s="185"/>
      <c r="G372" s="185"/>
      <c r="H372" s="242"/>
    </row>
    <row r="373" spans="1:8" s="186" customFormat="1" x14ac:dyDescent="0.3">
      <c r="A373" s="188"/>
      <c r="B373" s="171" t="s">
        <v>1026</v>
      </c>
      <c r="C373" s="172" t="s">
        <v>773</v>
      </c>
      <c r="D373" s="172"/>
      <c r="E373" s="172"/>
      <c r="F373" s="185"/>
      <c r="G373" s="185"/>
      <c r="H373" s="242"/>
    </row>
    <row r="374" spans="1:8" s="186" customFormat="1" ht="27.6" x14ac:dyDescent="0.3">
      <c r="A374" s="180"/>
      <c r="B374" s="191" t="s">
        <v>1027</v>
      </c>
      <c r="C374" s="184" t="s">
        <v>1205</v>
      </c>
      <c r="D374" s="175"/>
      <c r="E374" s="175"/>
      <c r="F374" s="185"/>
      <c r="G374" s="185">
        <v>1</v>
      </c>
      <c r="H374" s="242"/>
    </row>
    <row r="375" spans="1:8" s="186" customFormat="1" x14ac:dyDescent="0.3">
      <c r="A375" s="180"/>
      <c r="B375" s="191" t="s">
        <v>13</v>
      </c>
      <c r="C375" s="218" t="s">
        <v>1397</v>
      </c>
      <c r="D375" s="175">
        <v>1</v>
      </c>
      <c r="E375" s="175">
        <v>3</v>
      </c>
      <c r="F375" s="185"/>
      <c r="G375" s="185"/>
      <c r="H375" s="242"/>
    </row>
    <row r="376" spans="1:8" s="186" customFormat="1" x14ac:dyDescent="0.3">
      <c r="A376" s="180"/>
      <c r="B376" s="191" t="s">
        <v>13</v>
      </c>
      <c r="C376" s="218" t="s">
        <v>1398</v>
      </c>
      <c r="D376" s="175">
        <v>4</v>
      </c>
      <c r="E376" s="175">
        <v>6</v>
      </c>
      <c r="F376" s="185"/>
      <c r="G376" s="185"/>
      <c r="H376" s="242"/>
    </row>
    <row r="377" spans="1:8" s="186" customFormat="1" x14ac:dyDescent="0.3">
      <c r="A377" s="180"/>
      <c r="B377" s="191" t="s">
        <v>13</v>
      </c>
      <c r="C377" s="218" t="s">
        <v>1399</v>
      </c>
      <c r="D377" s="175">
        <v>7</v>
      </c>
      <c r="E377" s="175">
        <v>9</v>
      </c>
      <c r="F377" s="185"/>
      <c r="G377" s="185"/>
      <c r="H377" s="242"/>
    </row>
    <row r="378" spans="1:8" s="186" customFormat="1" x14ac:dyDescent="0.3">
      <c r="A378" s="180"/>
      <c r="B378" s="191" t="s">
        <v>13</v>
      </c>
      <c r="C378" s="218" t="s">
        <v>1400</v>
      </c>
      <c r="D378" s="175">
        <v>10</v>
      </c>
      <c r="E378" s="175">
        <v>12</v>
      </c>
      <c r="F378" s="185"/>
      <c r="G378" s="185"/>
      <c r="H378" s="242"/>
    </row>
    <row r="379" spans="1:8" s="186" customFormat="1" x14ac:dyDescent="0.3">
      <c r="A379" s="180"/>
      <c r="B379" s="191" t="s">
        <v>13</v>
      </c>
      <c r="C379" s="218" t="s">
        <v>1401</v>
      </c>
      <c r="D379" s="175">
        <v>13</v>
      </c>
      <c r="E379" s="175">
        <v>15</v>
      </c>
      <c r="F379" s="185"/>
      <c r="G379" s="185"/>
      <c r="H379" s="242"/>
    </row>
    <row r="380" spans="1:8" s="186" customFormat="1" x14ac:dyDescent="0.3">
      <c r="A380" s="180"/>
      <c r="B380" s="191" t="s">
        <v>13</v>
      </c>
      <c r="C380" s="218" t="s">
        <v>1402</v>
      </c>
      <c r="D380" s="175">
        <v>16</v>
      </c>
      <c r="E380" s="175">
        <v>18</v>
      </c>
      <c r="F380" s="185"/>
      <c r="G380" s="185"/>
      <c r="H380" s="242"/>
    </row>
    <row r="381" spans="1:8" s="186" customFormat="1" x14ac:dyDescent="0.3">
      <c r="A381" s="180"/>
      <c r="B381" s="191" t="s">
        <v>13</v>
      </c>
      <c r="C381" s="218" t="s">
        <v>1403</v>
      </c>
      <c r="D381" s="175">
        <v>19</v>
      </c>
      <c r="E381" s="175">
        <v>21</v>
      </c>
      <c r="F381" s="185"/>
      <c r="G381" s="185"/>
      <c r="H381" s="242"/>
    </row>
    <row r="382" spans="1:8" s="186" customFormat="1" x14ac:dyDescent="0.3">
      <c r="A382" s="180"/>
      <c r="B382" s="191" t="s">
        <v>13</v>
      </c>
      <c r="C382" s="218" t="s">
        <v>1404</v>
      </c>
      <c r="D382" s="175">
        <v>22</v>
      </c>
      <c r="E382" s="175">
        <v>23</v>
      </c>
      <c r="F382" s="185"/>
      <c r="G382" s="185"/>
      <c r="H382" s="242"/>
    </row>
    <row r="383" spans="1:8" s="186" customFormat="1" x14ac:dyDescent="0.3">
      <c r="A383" s="180"/>
      <c r="B383" s="191" t="s">
        <v>13</v>
      </c>
      <c r="C383" s="218" t="s">
        <v>1396</v>
      </c>
      <c r="D383" s="175">
        <v>24</v>
      </c>
      <c r="E383" s="175">
        <v>26</v>
      </c>
      <c r="F383" s="185"/>
      <c r="G383" s="185"/>
      <c r="H383" s="242"/>
    </row>
    <row r="384" spans="1:8" s="186" customFormat="1" ht="27.6" x14ac:dyDescent="0.3">
      <c r="A384" s="180"/>
      <c r="B384" s="191" t="s">
        <v>1028</v>
      </c>
      <c r="C384" s="184" t="s">
        <v>1206</v>
      </c>
      <c r="D384" s="175"/>
      <c r="E384" s="175"/>
      <c r="F384" s="185"/>
      <c r="G384" s="185">
        <v>1</v>
      </c>
      <c r="H384" s="242"/>
    </row>
    <row r="385" spans="1:8" s="186" customFormat="1" x14ac:dyDescent="0.3">
      <c r="A385" s="180"/>
      <c r="B385" s="191" t="s">
        <v>13</v>
      </c>
      <c r="C385" s="218" t="s">
        <v>1472</v>
      </c>
      <c r="D385" s="175">
        <v>1</v>
      </c>
      <c r="E385" s="175">
        <v>3</v>
      </c>
      <c r="F385" s="185"/>
      <c r="G385" s="185"/>
      <c r="H385" s="242"/>
    </row>
    <row r="386" spans="1:8" s="186" customFormat="1" x14ac:dyDescent="0.3">
      <c r="A386" s="180"/>
      <c r="B386" s="191" t="s">
        <v>13</v>
      </c>
      <c r="C386" s="218" t="s">
        <v>1473</v>
      </c>
      <c r="D386" s="175">
        <v>4</v>
      </c>
      <c r="E386" s="175">
        <v>6</v>
      </c>
      <c r="F386" s="185"/>
      <c r="G386" s="185"/>
      <c r="H386" s="242"/>
    </row>
    <row r="387" spans="1:8" s="186" customFormat="1" x14ac:dyDescent="0.3">
      <c r="A387" s="180"/>
      <c r="B387" s="191" t="s">
        <v>13</v>
      </c>
      <c r="C387" s="218" t="s">
        <v>1474</v>
      </c>
      <c r="D387" s="175">
        <v>7</v>
      </c>
      <c r="E387" s="175">
        <v>9</v>
      </c>
      <c r="F387" s="185"/>
      <c r="G387" s="185"/>
      <c r="H387" s="242"/>
    </row>
    <row r="388" spans="1:8" s="186" customFormat="1" x14ac:dyDescent="0.3">
      <c r="A388" s="180"/>
      <c r="B388" s="191" t="s">
        <v>13</v>
      </c>
      <c r="C388" s="218" t="s">
        <v>1396</v>
      </c>
      <c r="D388" s="175">
        <v>10</v>
      </c>
      <c r="E388" s="175">
        <v>12</v>
      </c>
      <c r="F388" s="185"/>
      <c r="G388" s="185"/>
      <c r="H388" s="242"/>
    </row>
    <row r="389" spans="1:8" s="186" customFormat="1" x14ac:dyDescent="0.3">
      <c r="A389" s="188"/>
      <c r="B389" s="171" t="s">
        <v>1029</v>
      </c>
      <c r="C389" s="172" t="s">
        <v>774</v>
      </c>
      <c r="D389" s="172"/>
      <c r="E389" s="172"/>
      <c r="F389" s="185"/>
      <c r="G389" s="185"/>
      <c r="H389" s="242"/>
    </row>
    <row r="390" spans="1:8" s="186" customFormat="1" ht="27.6" x14ac:dyDescent="0.3">
      <c r="A390" s="180"/>
      <c r="B390" s="191" t="s">
        <v>1030</v>
      </c>
      <c r="C390" s="184" t="s">
        <v>1207</v>
      </c>
      <c r="D390" s="175"/>
      <c r="E390" s="175"/>
      <c r="F390" s="185"/>
      <c r="G390" s="185">
        <v>1</v>
      </c>
      <c r="H390" s="242"/>
    </row>
    <row r="391" spans="1:8" s="186" customFormat="1" ht="18.75" customHeight="1" x14ac:dyDescent="0.3">
      <c r="A391" s="180"/>
      <c r="B391" s="191" t="s">
        <v>13</v>
      </c>
      <c r="C391" s="218" t="s">
        <v>1475</v>
      </c>
      <c r="D391" s="175">
        <v>1</v>
      </c>
      <c r="E391" s="175">
        <v>3</v>
      </c>
      <c r="F391" s="185"/>
      <c r="G391" s="185"/>
      <c r="H391" s="242"/>
    </row>
    <row r="392" spans="1:8" s="186" customFormat="1" x14ac:dyDescent="0.3">
      <c r="A392" s="180"/>
      <c r="B392" s="191" t="s">
        <v>13</v>
      </c>
      <c r="C392" s="218" t="s">
        <v>1476</v>
      </c>
      <c r="D392" s="175">
        <v>4</v>
      </c>
      <c r="E392" s="175">
        <v>6</v>
      </c>
      <c r="F392" s="185"/>
      <c r="G392" s="185"/>
      <c r="H392" s="242"/>
    </row>
    <row r="393" spans="1:8" s="186" customFormat="1" x14ac:dyDescent="0.3">
      <c r="A393" s="180"/>
      <c r="B393" s="191" t="s">
        <v>13</v>
      </c>
      <c r="C393" s="218" t="s">
        <v>1477</v>
      </c>
      <c r="D393" s="175">
        <v>7</v>
      </c>
      <c r="E393" s="175">
        <v>9</v>
      </c>
      <c r="F393" s="185"/>
      <c r="G393" s="185"/>
      <c r="H393" s="242"/>
    </row>
    <row r="394" spans="1:8" s="186" customFormat="1" x14ac:dyDescent="0.3">
      <c r="A394" s="180"/>
      <c r="B394" s="191" t="s">
        <v>13</v>
      </c>
      <c r="C394" s="218" t="s">
        <v>1478</v>
      </c>
      <c r="D394" s="175">
        <v>10</v>
      </c>
      <c r="E394" s="175">
        <v>12</v>
      </c>
      <c r="F394" s="185"/>
      <c r="G394" s="185"/>
      <c r="H394" s="242"/>
    </row>
    <row r="395" spans="1:8" s="186" customFormat="1" x14ac:dyDescent="0.3">
      <c r="A395" s="180"/>
      <c r="B395" s="191" t="s">
        <v>13</v>
      </c>
      <c r="C395" s="218" t="s">
        <v>1479</v>
      </c>
      <c r="D395" s="175">
        <v>13</v>
      </c>
      <c r="E395" s="175">
        <v>15</v>
      </c>
      <c r="F395" s="185"/>
      <c r="G395" s="185"/>
      <c r="H395" s="242"/>
    </row>
    <row r="396" spans="1:8" s="186" customFormat="1" x14ac:dyDescent="0.3">
      <c r="A396" s="180"/>
      <c r="B396" s="191" t="s">
        <v>13</v>
      </c>
      <c r="C396" s="218" t="s">
        <v>1396</v>
      </c>
      <c r="D396" s="175">
        <v>16</v>
      </c>
      <c r="E396" s="175">
        <v>18</v>
      </c>
      <c r="F396" s="185"/>
      <c r="G396" s="185"/>
      <c r="H396" s="242"/>
    </row>
    <row r="397" spans="1:8" s="186" customFormat="1" ht="27.6" x14ac:dyDescent="0.3">
      <c r="A397" s="180"/>
      <c r="B397" s="191" t="s">
        <v>1076</v>
      </c>
      <c r="C397" s="184" t="s">
        <v>1208</v>
      </c>
      <c r="D397" s="175"/>
      <c r="E397" s="175"/>
      <c r="F397" s="185"/>
      <c r="G397" s="185">
        <v>1</v>
      </c>
      <c r="H397" s="242"/>
    </row>
    <row r="398" spans="1:8" s="186" customFormat="1" x14ac:dyDescent="0.3">
      <c r="A398" s="222"/>
      <c r="B398" s="191" t="s">
        <v>13</v>
      </c>
      <c r="C398" s="218" t="s">
        <v>1480</v>
      </c>
      <c r="D398" s="175">
        <v>1</v>
      </c>
      <c r="E398" s="175">
        <v>3</v>
      </c>
      <c r="F398" s="185"/>
      <c r="G398" s="185"/>
      <c r="H398" s="242"/>
    </row>
    <row r="399" spans="1:8" s="186" customFormat="1" x14ac:dyDescent="0.3">
      <c r="A399" s="222"/>
      <c r="B399" s="191" t="s">
        <v>13</v>
      </c>
      <c r="C399" s="218" t="s">
        <v>1481</v>
      </c>
      <c r="D399" s="175">
        <v>4</v>
      </c>
      <c r="E399" s="175">
        <v>6</v>
      </c>
      <c r="F399" s="185"/>
      <c r="G399" s="185"/>
      <c r="H399" s="242"/>
    </row>
    <row r="400" spans="1:8" s="186" customFormat="1" x14ac:dyDescent="0.3">
      <c r="A400" s="222"/>
      <c r="B400" s="191" t="s">
        <v>13</v>
      </c>
      <c r="C400" s="218" t="s">
        <v>1482</v>
      </c>
      <c r="D400" s="175">
        <v>7</v>
      </c>
      <c r="E400" s="175">
        <v>9</v>
      </c>
      <c r="F400" s="185"/>
      <c r="G400" s="185"/>
      <c r="H400" s="242"/>
    </row>
    <row r="401" spans="1:8" s="186" customFormat="1" x14ac:dyDescent="0.3">
      <c r="A401" s="180"/>
      <c r="B401" s="191" t="s">
        <v>13</v>
      </c>
      <c r="C401" s="218" t="s">
        <v>1483</v>
      </c>
      <c r="D401" s="175">
        <v>10</v>
      </c>
      <c r="E401" s="175">
        <v>12</v>
      </c>
      <c r="F401" s="185"/>
      <c r="G401" s="185"/>
      <c r="H401" s="242"/>
    </row>
    <row r="402" spans="1:8" s="186" customFormat="1" x14ac:dyDescent="0.3">
      <c r="A402" s="180"/>
      <c r="B402" s="191" t="s">
        <v>13</v>
      </c>
      <c r="C402" s="218" t="s">
        <v>1484</v>
      </c>
      <c r="D402" s="175">
        <v>13</v>
      </c>
      <c r="E402" s="175">
        <v>15</v>
      </c>
      <c r="F402" s="185"/>
      <c r="G402" s="185"/>
      <c r="H402" s="242"/>
    </row>
    <row r="403" spans="1:8" s="186" customFormat="1" x14ac:dyDescent="0.3">
      <c r="A403" s="180"/>
      <c r="B403" s="191" t="s">
        <v>13</v>
      </c>
      <c r="C403" s="218" t="s">
        <v>1485</v>
      </c>
      <c r="D403" s="175">
        <v>16</v>
      </c>
      <c r="E403" s="175">
        <v>18</v>
      </c>
      <c r="F403" s="185"/>
      <c r="G403" s="185"/>
      <c r="H403" s="242"/>
    </row>
    <row r="404" spans="1:8" s="186" customFormat="1" x14ac:dyDescent="0.3">
      <c r="A404" s="180"/>
      <c r="B404" s="191" t="s">
        <v>13</v>
      </c>
      <c r="C404" s="218" t="s">
        <v>1396</v>
      </c>
      <c r="D404" s="175">
        <v>19</v>
      </c>
      <c r="E404" s="175">
        <v>21</v>
      </c>
      <c r="F404" s="185"/>
      <c r="G404" s="185"/>
      <c r="H404" s="242"/>
    </row>
    <row r="405" spans="1:8" s="186" customFormat="1" ht="27.6" x14ac:dyDescent="0.3">
      <c r="A405" s="180"/>
      <c r="B405" s="191" t="s">
        <v>1075</v>
      </c>
      <c r="C405" s="184" t="s">
        <v>1209</v>
      </c>
      <c r="D405" s="175"/>
      <c r="E405" s="175"/>
      <c r="F405" s="185"/>
      <c r="G405" s="185">
        <v>1</v>
      </c>
      <c r="H405" s="242"/>
    </row>
    <row r="406" spans="1:8" s="186" customFormat="1" x14ac:dyDescent="0.3">
      <c r="A406" s="180"/>
      <c r="B406" s="191" t="s">
        <v>13</v>
      </c>
      <c r="C406" s="218" t="s">
        <v>1396</v>
      </c>
      <c r="D406" s="175">
        <v>1</v>
      </c>
      <c r="E406" s="175">
        <v>3</v>
      </c>
      <c r="F406" s="185"/>
      <c r="G406" s="185"/>
      <c r="H406" s="242"/>
    </row>
    <row r="407" spans="1:8" s="186" customFormat="1" x14ac:dyDescent="0.3">
      <c r="A407" s="180"/>
      <c r="B407" s="191" t="s">
        <v>13</v>
      </c>
      <c r="C407" s="218" t="s">
        <v>1405</v>
      </c>
      <c r="D407" s="175">
        <v>4</v>
      </c>
      <c r="E407" s="175">
        <v>6</v>
      </c>
      <c r="F407" s="185"/>
      <c r="G407" s="185"/>
      <c r="H407" s="242"/>
    </row>
    <row r="408" spans="1:8" s="186" customFormat="1" x14ac:dyDescent="0.3">
      <c r="A408" s="172"/>
      <c r="B408" s="171" t="s">
        <v>1031</v>
      </c>
      <c r="C408" s="172" t="s">
        <v>889</v>
      </c>
      <c r="D408" s="172"/>
      <c r="E408" s="172"/>
      <c r="F408" s="185"/>
      <c r="G408" s="185"/>
      <c r="H408" s="242"/>
    </row>
    <row r="409" spans="1:8" s="186" customFormat="1" x14ac:dyDescent="0.3">
      <c r="A409" s="180"/>
      <c r="B409" s="191" t="s">
        <v>1032</v>
      </c>
      <c r="C409" s="184" t="s">
        <v>890</v>
      </c>
      <c r="D409" s="175">
        <v>1</v>
      </c>
      <c r="E409" s="175">
        <v>6</v>
      </c>
      <c r="F409" s="185"/>
      <c r="G409" s="185">
        <v>1</v>
      </c>
      <c r="H409" s="242"/>
    </row>
    <row r="410" spans="1:8" s="186" customFormat="1" x14ac:dyDescent="0.3">
      <c r="A410" s="180"/>
      <c r="B410" s="191" t="s">
        <v>1051</v>
      </c>
      <c r="C410" s="184" t="s">
        <v>1050</v>
      </c>
      <c r="D410" s="175">
        <v>1</v>
      </c>
      <c r="E410" s="175">
        <v>6</v>
      </c>
      <c r="F410" s="185"/>
      <c r="G410" s="185">
        <v>1</v>
      </c>
      <c r="H410" s="242"/>
    </row>
    <row r="411" spans="1:8" s="186" customFormat="1" x14ac:dyDescent="0.3">
      <c r="A411" s="180"/>
      <c r="B411" s="191" t="s">
        <v>1210</v>
      </c>
      <c r="C411" s="184" t="s">
        <v>1211</v>
      </c>
      <c r="D411" s="175">
        <v>1</v>
      </c>
      <c r="E411" s="175">
        <v>6</v>
      </c>
      <c r="F411" s="185"/>
      <c r="G411" s="185">
        <v>1</v>
      </c>
      <c r="H411" s="242"/>
    </row>
    <row r="412" spans="1:8" s="221" customFormat="1" x14ac:dyDescent="0.3">
      <c r="A412" s="172"/>
      <c r="B412" s="171" t="s">
        <v>1033</v>
      </c>
      <c r="C412" s="172" t="s">
        <v>891</v>
      </c>
      <c r="D412" s="172"/>
      <c r="E412" s="219"/>
      <c r="F412" s="220"/>
      <c r="G412" s="185"/>
      <c r="H412" s="242"/>
    </row>
    <row r="413" spans="1:8" s="221" customFormat="1" x14ac:dyDescent="0.3">
      <c r="A413" s="188"/>
      <c r="B413" s="171" t="s">
        <v>1034</v>
      </c>
      <c r="C413" s="172" t="s">
        <v>773</v>
      </c>
      <c r="D413" s="172"/>
      <c r="E413" s="219"/>
      <c r="F413" s="220"/>
      <c r="G413" s="185"/>
      <c r="H413" s="242"/>
    </row>
    <row r="414" spans="1:8" s="221" customFormat="1" x14ac:dyDescent="0.3">
      <c r="A414" s="180"/>
      <c r="B414" s="191" t="s">
        <v>1035</v>
      </c>
      <c r="C414" s="184" t="s">
        <v>1212</v>
      </c>
      <c r="D414" s="175"/>
      <c r="E414" s="223"/>
      <c r="F414" s="220"/>
      <c r="G414" s="185">
        <v>1</v>
      </c>
      <c r="H414" s="242"/>
    </row>
    <row r="415" spans="1:8" s="186" customFormat="1" ht="18.75" customHeight="1" x14ac:dyDescent="0.3">
      <c r="A415" s="180"/>
      <c r="B415" s="191" t="s">
        <v>13</v>
      </c>
      <c r="C415" s="218" t="s">
        <v>1486</v>
      </c>
      <c r="D415" s="175">
        <v>1</v>
      </c>
      <c r="E415" s="175">
        <v>3</v>
      </c>
      <c r="F415" s="185"/>
      <c r="G415" s="185"/>
      <c r="H415" s="242"/>
    </row>
    <row r="416" spans="1:8" s="186" customFormat="1" x14ac:dyDescent="0.3">
      <c r="A416" s="180"/>
      <c r="B416" s="191" t="s">
        <v>13</v>
      </c>
      <c r="C416" s="218" t="s">
        <v>1487</v>
      </c>
      <c r="D416" s="175">
        <v>4</v>
      </c>
      <c r="E416" s="175">
        <v>6</v>
      </c>
      <c r="F416" s="185"/>
      <c r="G416" s="185"/>
      <c r="H416" s="242"/>
    </row>
    <row r="417" spans="1:8" s="221" customFormat="1" x14ac:dyDescent="0.3">
      <c r="A417" s="180"/>
      <c r="B417" s="191" t="s">
        <v>1036</v>
      </c>
      <c r="C417" s="184" t="s">
        <v>1213</v>
      </c>
      <c r="D417" s="175"/>
      <c r="E417" s="223"/>
      <c r="F417" s="220"/>
      <c r="G417" s="185">
        <v>1</v>
      </c>
      <c r="H417" s="242"/>
    </row>
    <row r="418" spans="1:8" s="186" customFormat="1" x14ac:dyDescent="0.3">
      <c r="A418" s="180"/>
      <c r="B418" s="191" t="s">
        <v>13</v>
      </c>
      <c r="C418" s="218" t="s">
        <v>1474</v>
      </c>
      <c r="D418" s="175">
        <v>1</v>
      </c>
      <c r="E418" s="175">
        <v>3</v>
      </c>
      <c r="F418" s="185"/>
      <c r="G418" s="185"/>
      <c r="H418" s="242"/>
    </row>
    <row r="419" spans="1:8" s="186" customFormat="1" x14ac:dyDescent="0.3">
      <c r="A419" s="180"/>
      <c r="B419" s="191" t="s">
        <v>13</v>
      </c>
      <c r="C419" s="218" t="s">
        <v>1472</v>
      </c>
      <c r="D419" s="175">
        <v>4</v>
      </c>
      <c r="E419" s="175">
        <v>6</v>
      </c>
      <c r="F419" s="185"/>
      <c r="G419" s="185"/>
      <c r="H419" s="242"/>
    </row>
    <row r="420" spans="1:8" s="186" customFormat="1" x14ac:dyDescent="0.3">
      <c r="A420" s="180"/>
      <c r="B420" s="191" t="s">
        <v>13</v>
      </c>
      <c r="C420" s="218" t="s">
        <v>1473</v>
      </c>
      <c r="D420" s="175">
        <v>7</v>
      </c>
      <c r="E420" s="175">
        <v>9</v>
      </c>
      <c r="F420" s="185"/>
      <c r="G420" s="185"/>
      <c r="H420" s="242"/>
    </row>
    <row r="421" spans="1:8" s="225" customFormat="1" x14ac:dyDescent="0.25">
      <c r="A421" s="180"/>
      <c r="B421" s="191" t="s">
        <v>1037</v>
      </c>
      <c r="C421" s="184" t="s">
        <v>1214</v>
      </c>
      <c r="D421" s="175"/>
      <c r="E421" s="223"/>
      <c r="F421" s="224"/>
      <c r="G421" s="234">
        <v>1</v>
      </c>
      <c r="H421" s="240"/>
    </row>
    <row r="422" spans="1:8" s="186" customFormat="1" x14ac:dyDescent="0.3">
      <c r="A422" s="180"/>
      <c r="B422" s="191" t="s">
        <v>13</v>
      </c>
      <c r="C422" s="218" t="s">
        <v>1473</v>
      </c>
      <c r="D422" s="175">
        <v>1</v>
      </c>
      <c r="E422" s="175">
        <v>3</v>
      </c>
      <c r="F422" s="185"/>
      <c r="G422" s="185"/>
      <c r="H422" s="242"/>
    </row>
    <row r="423" spans="1:8" s="186" customFormat="1" x14ac:dyDescent="0.3">
      <c r="A423" s="180"/>
      <c r="B423" s="191" t="s">
        <v>13</v>
      </c>
      <c r="C423" s="218" t="s">
        <v>1488</v>
      </c>
      <c r="D423" s="175">
        <v>4</v>
      </c>
      <c r="E423" s="175">
        <v>6</v>
      </c>
      <c r="F423" s="185"/>
      <c r="G423" s="185"/>
      <c r="H423" s="242"/>
    </row>
    <row r="424" spans="1:8" s="225" customFormat="1" ht="27.6" x14ac:dyDescent="0.25">
      <c r="A424" s="180"/>
      <c r="B424" s="191" t="s">
        <v>1038</v>
      </c>
      <c r="C424" s="184" t="s">
        <v>1215</v>
      </c>
      <c r="D424" s="175"/>
      <c r="E424" s="223"/>
      <c r="F424" s="224"/>
      <c r="G424" s="234">
        <v>1</v>
      </c>
      <c r="H424" s="240"/>
    </row>
    <row r="425" spans="1:8" s="186" customFormat="1" x14ac:dyDescent="0.3">
      <c r="A425" s="180"/>
      <c r="B425" s="191" t="s">
        <v>13</v>
      </c>
      <c r="C425" s="218" t="s">
        <v>1403</v>
      </c>
      <c r="D425" s="175">
        <v>1</v>
      </c>
      <c r="E425" s="175">
        <v>3</v>
      </c>
      <c r="F425" s="185"/>
      <c r="G425" s="185"/>
      <c r="H425" s="242"/>
    </row>
    <row r="426" spans="1:8" s="186" customFormat="1" x14ac:dyDescent="0.3">
      <c r="A426" s="180"/>
      <c r="B426" s="191" t="s">
        <v>13</v>
      </c>
      <c r="C426" s="218" t="s">
        <v>1401</v>
      </c>
      <c r="D426" s="175">
        <v>4</v>
      </c>
      <c r="E426" s="175">
        <v>6</v>
      </c>
      <c r="F426" s="185"/>
      <c r="G426" s="185"/>
      <c r="H426" s="242"/>
    </row>
    <row r="427" spans="1:8" s="186" customFormat="1" x14ac:dyDescent="0.3">
      <c r="A427" s="180"/>
      <c r="B427" s="191" t="s">
        <v>13</v>
      </c>
      <c r="C427" s="218" t="s">
        <v>1397</v>
      </c>
      <c r="D427" s="175">
        <v>7</v>
      </c>
      <c r="E427" s="175">
        <v>9</v>
      </c>
      <c r="F427" s="185"/>
      <c r="G427" s="185"/>
      <c r="H427" s="242"/>
    </row>
    <row r="428" spans="1:8" s="186" customFormat="1" x14ac:dyDescent="0.3">
      <c r="A428" s="180"/>
      <c r="B428" s="191" t="s">
        <v>13</v>
      </c>
      <c r="C428" s="218" t="s">
        <v>1398</v>
      </c>
      <c r="D428" s="175">
        <v>10</v>
      </c>
      <c r="E428" s="175">
        <v>12</v>
      </c>
      <c r="F428" s="185"/>
      <c r="G428" s="185"/>
      <c r="H428" s="242"/>
    </row>
    <row r="429" spans="1:8" s="186" customFormat="1" x14ac:dyDescent="0.3">
      <c r="A429" s="180"/>
      <c r="B429" s="191" t="s">
        <v>13</v>
      </c>
      <c r="C429" s="218" t="s">
        <v>1400</v>
      </c>
      <c r="D429" s="175">
        <v>13</v>
      </c>
      <c r="E429" s="175">
        <v>15</v>
      </c>
      <c r="F429" s="185"/>
      <c r="G429" s="185"/>
      <c r="H429" s="242"/>
    </row>
    <row r="430" spans="1:8" s="186" customFormat="1" x14ac:dyDescent="0.3">
      <c r="A430" s="180"/>
      <c r="B430" s="191" t="s">
        <v>13</v>
      </c>
      <c r="C430" s="218" t="s">
        <v>1399</v>
      </c>
      <c r="D430" s="175">
        <v>16</v>
      </c>
      <c r="E430" s="175">
        <v>18</v>
      </c>
      <c r="F430" s="185"/>
      <c r="G430" s="185"/>
      <c r="H430" s="242"/>
    </row>
    <row r="431" spans="1:8" s="186" customFormat="1" x14ac:dyDescent="0.3">
      <c r="A431" s="180"/>
      <c r="B431" s="191" t="s">
        <v>13</v>
      </c>
      <c r="C431" s="218" t="s">
        <v>1402</v>
      </c>
      <c r="D431" s="175">
        <v>19</v>
      </c>
      <c r="E431" s="175">
        <v>21</v>
      </c>
      <c r="F431" s="185"/>
      <c r="G431" s="185"/>
      <c r="H431" s="242"/>
    </row>
    <row r="432" spans="1:8" s="186" customFormat="1" x14ac:dyDescent="0.3">
      <c r="A432" s="180"/>
      <c r="B432" s="191" t="s">
        <v>13</v>
      </c>
      <c r="C432" s="218" t="s">
        <v>1404</v>
      </c>
      <c r="D432" s="175">
        <v>22</v>
      </c>
      <c r="E432" s="175">
        <v>24</v>
      </c>
      <c r="F432" s="185"/>
      <c r="G432" s="185"/>
      <c r="H432" s="242"/>
    </row>
    <row r="433" spans="1:8" s="186" customFormat="1" x14ac:dyDescent="0.3">
      <c r="A433" s="180"/>
      <c r="B433" s="191" t="s">
        <v>13</v>
      </c>
      <c r="C433" s="218" t="s">
        <v>1488</v>
      </c>
      <c r="D433" s="175">
        <v>25</v>
      </c>
      <c r="E433" s="175">
        <v>27</v>
      </c>
      <c r="F433" s="185"/>
      <c r="G433" s="185"/>
      <c r="H433" s="242"/>
    </row>
    <row r="434" spans="1:8" s="225" customFormat="1" x14ac:dyDescent="0.25">
      <c r="A434" s="188"/>
      <c r="B434" s="171" t="s">
        <v>1039</v>
      </c>
      <c r="C434" s="172" t="s">
        <v>774</v>
      </c>
      <c r="D434" s="172"/>
      <c r="E434" s="219"/>
      <c r="F434" s="224"/>
      <c r="G434" s="234"/>
      <c r="H434" s="240"/>
    </row>
    <row r="435" spans="1:8" s="225" customFormat="1" x14ac:dyDescent="0.25">
      <c r="A435" s="180"/>
      <c r="B435" s="191" t="s">
        <v>1040</v>
      </c>
      <c r="C435" s="184" t="s">
        <v>1216</v>
      </c>
      <c r="D435" s="175"/>
      <c r="E435" s="223"/>
      <c r="F435" s="224"/>
      <c r="G435" s="234">
        <v>1</v>
      </c>
      <c r="H435" s="240"/>
    </row>
    <row r="436" spans="1:8" s="186" customFormat="1" x14ac:dyDescent="0.3">
      <c r="A436" s="180"/>
      <c r="B436" s="191" t="s">
        <v>13</v>
      </c>
      <c r="C436" s="218" t="s">
        <v>1488</v>
      </c>
      <c r="D436" s="175">
        <v>1</v>
      </c>
      <c r="E436" s="175">
        <v>3</v>
      </c>
      <c r="F436" s="185"/>
      <c r="G436" s="185"/>
      <c r="H436" s="242"/>
    </row>
    <row r="437" spans="1:8" s="186" customFormat="1" x14ac:dyDescent="0.3">
      <c r="A437" s="180"/>
      <c r="B437" s="191" t="s">
        <v>13</v>
      </c>
      <c r="C437" s="218" t="s">
        <v>1485</v>
      </c>
      <c r="D437" s="175">
        <v>4</v>
      </c>
      <c r="E437" s="175">
        <v>6</v>
      </c>
      <c r="F437" s="185"/>
      <c r="G437" s="185"/>
      <c r="H437" s="242"/>
    </row>
    <row r="438" spans="1:8" s="186" customFormat="1" x14ac:dyDescent="0.3">
      <c r="A438" s="180"/>
      <c r="B438" s="191" t="s">
        <v>13</v>
      </c>
      <c r="C438" s="218" t="s">
        <v>1483</v>
      </c>
      <c r="D438" s="175">
        <v>7</v>
      </c>
      <c r="E438" s="175">
        <v>9</v>
      </c>
      <c r="F438" s="185"/>
      <c r="G438" s="185"/>
      <c r="H438" s="242"/>
    </row>
    <row r="439" spans="1:8" s="186" customFormat="1" x14ac:dyDescent="0.3">
      <c r="A439" s="180"/>
      <c r="B439" s="191" t="s">
        <v>13</v>
      </c>
      <c r="C439" s="218" t="s">
        <v>1484</v>
      </c>
      <c r="D439" s="175">
        <v>10</v>
      </c>
      <c r="E439" s="175">
        <v>12</v>
      </c>
      <c r="F439" s="185"/>
      <c r="G439" s="185"/>
      <c r="H439" s="242"/>
    </row>
    <row r="440" spans="1:8" s="225" customFormat="1" x14ac:dyDescent="0.25">
      <c r="A440" s="180"/>
      <c r="B440" s="191" t="s">
        <v>1041</v>
      </c>
      <c r="C440" s="184" t="s">
        <v>1217</v>
      </c>
      <c r="D440" s="175"/>
      <c r="E440" s="223"/>
      <c r="F440" s="224"/>
      <c r="G440" s="234">
        <v>1</v>
      </c>
      <c r="H440" s="240"/>
    </row>
    <row r="441" spans="1:8" s="186" customFormat="1" x14ac:dyDescent="0.3">
      <c r="A441" s="180"/>
      <c r="B441" s="191" t="s">
        <v>13</v>
      </c>
      <c r="C441" s="218" t="s">
        <v>1488</v>
      </c>
      <c r="D441" s="175">
        <v>1</v>
      </c>
      <c r="E441" s="175">
        <v>3</v>
      </c>
      <c r="F441" s="185"/>
      <c r="G441" s="185"/>
      <c r="H441" s="242"/>
    </row>
    <row r="442" spans="1:8" s="186" customFormat="1" x14ac:dyDescent="0.3">
      <c r="A442" s="180"/>
      <c r="B442" s="191" t="s">
        <v>13</v>
      </c>
      <c r="C442" s="218" t="s">
        <v>1484</v>
      </c>
      <c r="D442" s="175">
        <v>4</v>
      </c>
      <c r="E442" s="175">
        <v>6</v>
      </c>
      <c r="F442" s="185"/>
      <c r="G442" s="185"/>
      <c r="H442" s="242"/>
    </row>
    <row r="443" spans="1:8" s="225" customFormat="1" x14ac:dyDescent="0.25">
      <c r="A443" s="180"/>
      <c r="B443" s="191" t="s">
        <v>1042</v>
      </c>
      <c r="C443" s="184" t="s">
        <v>1218</v>
      </c>
      <c r="D443" s="175"/>
      <c r="E443" s="223"/>
      <c r="F443" s="224"/>
      <c r="G443" s="234">
        <v>1</v>
      </c>
      <c r="H443" s="240"/>
    </row>
    <row r="444" spans="1:8" s="186" customFormat="1" x14ac:dyDescent="0.3">
      <c r="A444" s="180"/>
      <c r="B444" s="191" t="s">
        <v>13</v>
      </c>
      <c r="C444" s="218" t="s">
        <v>1484</v>
      </c>
      <c r="D444" s="175">
        <v>1</v>
      </c>
      <c r="E444" s="175">
        <v>3</v>
      </c>
      <c r="F444" s="185"/>
      <c r="G444" s="185"/>
      <c r="H444" s="242"/>
    </row>
    <row r="445" spans="1:8" s="186" customFormat="1" x14ac:dyDescent="0.3">
      <c r="A445" s="180"/>
      <c r="B445" s="191" t="s">
        <v>13</v>
      </c>
      <c r="C445" s="218" t="s">
        <v>1482</v>
      </c>
      <c r="D445" s="175">
        <v>4</v>
      </c>
      <c r="E445" s="175">
        <v>6</v>
      </c>
      <c r="F445" s="185"/>
      <c r="G445" s="185"/>
      <c r="H445" s="242"/>
    </row>
    <row r="446" spans="1:8" s="186" customFormat="1" x14ac:dyDescent="0.3">
      <c r="A446" s="180"/>
      <c r="B446" s="191" t="s">
        <v>13</v>
      </c>
      <c r="C446" s="218" t="s">
        <v>1483</v>
      </c>
      <c r="D446" s="175">
        <v>7</v>
      </c>
      <c r="E446" s="175">
        <v>9</v>
      </c>
      <c r="F446" s="185"/>
      <c r="G446" s="185"/>
      <c r="H446" s="242"/>
    </row>
    <row r="447" spans="1:8" s="186" customFormat="1" x14ac:dyDescent="0.3">
      <c r="A447" s="180"/>
      <c r="B447" s="191" t="s">
        <v>13</v>
      </c>
      <c r="C447" s="218" t="s">
        <v>1481</v>
      </c>
      <c r="D447" s="175">
        <v>10</v>
      </c>
      <c r="E447" s="175">
        <v>12</v>
      </c>
      <c r="F447" s="185"/>
      <c r="G447" s="185"/>
      <c r="H447" s="242"/>
    </row>
    <row r="448" spans="1:8" s="186" customFormat="1" x14ac:dyDescent="0.3">
      <c r="A448" s="180"/>
      <c r="B448" s="191" t="s">
        <v>13</v>
      </c>
      <c r="C448" s="218" t="s">
        <v>1480</v>
      </c>
      <c r="D448" s="175">
        <v>13</v>
      </c>
      <c r="E448" s="175">
        <v>15</v>
      </c>
      <c r="F448" s="185"/>
      <c r="G448" s="185"/>
      <c r="H448" s="242"/>
    </row>
    <row r="449" spans="1:8" s="186" customFormat="1" x14ac:dyDescent="0.3">
      <c r="A449" s="180"/>
      <c r="B449" s="191" t="s">
        <v>13</v>
      </c>
      <c r="C449" s="218" t="s">
        <v>1482</v>
      </c>
      <c r="D449" s="175">
        <v>16</v>
      </c>
      <c r="E449" s="175">
        <v>18</v>
      </c>
      <c r="F449" s="185"/>
      <c r="G449" s="185"/>
      <c r="H449" s="242"/>
    </row>
    <row r="450" spans="1:8" s="225" customFormat="1" x14ac:dyDescent="0.25">
      <c r="A450" s="180"/>
      <c r="B450" s="191" t="s">
        <v>1043</v>
      </c>
      <c r="C450" s="184" t="s">
        <v>1219</v>
      </c>
      <c r="D450" s="175"/>
      <c r="E450" s="175"/>
      <c r="F450" s="224"/>
      <c r="G450" s="234">
        <v>1</v>
      </c>
      <c r="H450" s="240"/>
    </row>
    <row r="451" spans="1:8" s="186" customFormat="1" x14ac:dyDescent="0.3">
      <c r="A451" s="180"/>
      <c r="B451" s="191" t="s">
        <v>13</v>
      </c>
      <c r="C451" s="218" t="s">
        <v>1479</v>
      </c>
      <c r="D451" s="175">
        <v>1</v>
      </c>
      <c r="E451" s="175">
        <v>3</v>
      </c>
      <c r="F451" s="185"/>
      <c r="G451" s="185"/>
      <c r="H451" s="242"/>
    </row>
    <row r="452" spans="1:8" s="186" customFormat="1" x14ac:dyDescent="0.3">
      <c r="A452" s="180"/>
      <c r="B452" s="191" t="s">
        <v>13</v>
      </c>
      <c r="C452" s="218" t="s">
        <v>1477</v>
      </c>
      <c r="D452" s="175">
        <v>4</v>
      </c>
      <c r="E452" s="175">
        <v>6</v>
      </c>
      <c r="F452" s="185"/>
      <c r="G452" s="185"/>
      <c r="H452" s="242"/>
    </row>
    <row r="453" spans="1:8" s="225" customFormat="1" x14ac:dyDescent="0.25">
      <c r="A453" s="180"/>
      <c r="B453" s="191" t="s">
        <v>1044</v>
      </c>
      <c r="C453" s="184" t="s">
        <v>1220</v>
      </c>
      <c r="D453" s="175"/>
      <c r="E453" s="223"/>
      <c r="F453" s="224"/>
      <c r="G453" s="234">
        <v>1</v>
      </c>
      <c r="H453" s="240"/>
    </row>
    <row r="454" spans="1:8" s="186" customFormat="1" x14ac:dyDescent="0.3">
      <c r="A454" s="180"/>
      <c r="B454" s="191" t="s">
        <v>13</v>
      </c>
      <c r="C454" s="218" t="s">
        <v>1478</v>
      </c>
      <c r="D454" s="175">
        <v>1</v>
      </c>
      <c r="E454" s="175">
        <v>3</v>
      </c>
      <c r="F454" s="185"/>
      <c r="G454" s="185"/>
      <c r="H454" s="242"/>
    </row>
    <row r="455" spans="1:8" s="186" customFormat="1" x14ac:dyDescent="0.3">
      <c r="A455" s="180"/>
      <c r="B455" s="191" t="s">
        <v>13</v>
      </c>
      <c r="C455" s="218" t="s">
        <v>1476</v>
      </c>
      <c r="D455" s="175">
        <v>4</v>
      </c>
      <c r="E455" s="175">
        <v>6</v>
      </c>
      <c r="F455" s="185"/>
      <c r="G455" s="185"/>
      <c r="H455" s="242"/>
    </row>
    <row r="456" spans="1:8" s="186" customFormat="1" x14ac:dyDescent="0.3">
      <c r="A456" s="180"/>
      <c r="B456" s="191" t="s">
        <v>13</v>
      </c>
      <c r="C456" s="218" t="s">
        <v>1475</v>
      </c>
      <c r="D456" s="175">
        <v>7</v>
      </c>
      <c r="E456" s="175">
        <v>9</v>
      </c>
      <c r="F456" s="185"/>
      <c r="G456" s="185"/>
      <c r="H456" s="242"/>
    </row>
    <row r="457" spans="1:8" s="186" customFormat="1" x14ac:dyDescent="0.3">
      <c r="A457" s="222"/>
      <c r="B457" s="191" t="s">
        <v>13</v>
      </c>
      <c r="C457" s="218" t="s">
        <v>1477</v>
      </c>
      <c r="D457" s="175">
        <v>10</v>
      </c>
      <c r="E457" s="175">
        <v>12</v>
      </c>
      <c r="F457" s="185"/>
      <c r="G457" s="185"/>
      <c r="H457" s="242"/>
    </row>
    <row r="458" spans="1:8" ht="32.25" customHeight="1" x14ac:dyDescent="0.25">
      <c r="A458" s="187" t="s">
        <v>1583</v>
      </c>
      <c r="B458" s="341" t="s">
        <v>1584</v>
      </c>
      <c r="C458" s="342"/>
      <c r="D458" s="342"/>
      <c r="E458" s="343"/>
      <c r="G458" s="234">
        <v>1</v>
      </c>
    </row>
    <row r="459" spans="1:8" x14ac:dyDescent="0.25">
      <c r="A459" s="171"/>
      <c r="B459" s="171" t="s">
        <v>1588</v>
      </c>
      <c r="C459" s="192" t="s">
        <v>1347</v>
      </c>
      <c r="D459" s="193"/>
      <c r="E459" s="193"/>
    </row>
    <row r="460" spans="1:8" x14ac:dyDescent="0.25">
      <c r="A460" s="180"/>
      <c r="B460" s="194" t="s">
        <v>13</v>
      </c>
      <c r="C460" s="181" t="s">
        <v>1221</v>
      </c>
      <c r="D460" s="189">
        <v>1</v>
      </c>
      <c r="E460" s="189">
        <v>90</v>
      </c>
    </row>
    <row r="461" spans="1:8" s="197" customFormat="1" x14ac:dyDescent="0.25">
      <c r="A461" s="180"/>
      <c r="B461" s="336"/>
      <c r="C461" s="181" t="s">
        <v>1336</v>
      </c>
      <c r="D461" s="189">
        <v>20</v>
      </c>
      <c r="E461" s="189">
        <v>85</v>
      </c>
      <c r="F461" s="196"/>
      <c r="G461" s="237"/>
      <c r="H461" s="244"/>
    </row>
    <row r="462" spans="1:8" x14ac:dyDescent="0.25">
      <c r="A462" s="180"/>
      <c r="B462" s="337"/>
      <c r="C462" s="181" t="s">
        <v>1335</v>
      </c>
      <c r="D462" s="189">
        <v>91</v>
      </c>
      <c r="E462" s="189">
        <v>98</v>
      </c>
    </row>
    <row r="463" spans="1:8" s="197" customFormat="1" x14ac:dyDescent="0.25">
      <c r="A463" s="180"/>
      <c r="B463" s="337"/>
      <c r="C463" s="181" t="s">
        <v>558</v>
      </c>
      <c r="D463" s="189">
        <v>99</v>
      </c>
      <c r="E463" s="189">
        <v>106</v>
      </c>
      <c r="F463" s="196"/>
      <c r="G463" s="237"/>
      <c r="H463" s="244"/>
    </row>
    <row r="464" spans="1:8" s="197" customFormat="1" x14ac:dyDescent="0.25">
      <c r="A464" s="180"/>
      <c r="B464" s="337"/>
      <c r="C464" s="181" t="s">
        <v>1337</v>
      </c>
      <c r="D464" s="189">
        <v>99</v>
      </c>
      <c r="E464" s="189">
        <v>106</v>
      </c>
      <c r="F464" s="196"/>
      <c r="G464" s="237"/>
      <c r="H464" s="244"/>
    </row>
    <row r="465" spans="1:8" x14ac:dyDescent="0.25">
      <c r="A465" s="180"/>
      <c r="B465" s="337"/>
      <c r="C465" s="181" t="s">
        <v>559</v>
      </c>
      <c r="D465" s="189">
        <v>107</v>
      </c>
      <c r="E465" s="189">
        <v>122</v>
      </c>
    </row>
    <row r="466" spans="1:8" x14ac:dyDescent="0.25">
      <c r="A466" s="180"/>
      <c r="B466" s="338"/>
      <c r="C466" s="181" t="s">
        <v>885</v>
      </c>
      <c r="D466" s="189">
        <v>123</v>
      </c>
      <c r="E466" s="189">
        <v>130</v>
      </c>
    </row>
    <row r="467" spans="1:8" x14ac:dyDescent="0.25">
      <c r="A467" s="171"/>
      <c r="B467" s="171" t="s">
        <v>1588</v>
      </c>
      <c r="C467" s="192" t="s">
        <v>1222</v>
      </c>
      <c r="D467" s="193"/>
      <c r="E467" s="193"/>
      <c r="H467" s="240" t="s">
        <v>1582</v>
      </c>
    </row>
    <row r="468" spans="1:8" x14ac:dyDescent="0.25">
      <c r="A468" s="180"/>
      <c r="B468" s="194"/>
      <c r="C468" s="181" t="s">
        <v>884</v>
      </c>
      <c r="D468" s="189">
        <v>1</v>
      </c>
      <c r="E468" s="189">
        <v>90</v>
      </c>
    </row>
    <row r="469" spans="1:8" x14ac:dyDescent="0.25">
      <c r="A469" s="180"/>
      <c r="B469" s="180"/>
      <c r="C469" s="181" t="s">
        <v>1496</v>
      </c>
      <c r="D469" s="189">
        <v>91</v>
      </c>
      <c r="E469" s="189">
        <v>112</v>
      </c>
    </row>
    <row r="470" spans="1:8" x14ac:dyDescent="0.25">
      <c r="A470" s="180"/>
      <c r="B470" s="180" t="s">
        <v>1588</v>
      </c>
      <c r="C470" s="181" t="s">
        <v>1344</v>
      </c>
      <c r="D470" s="189">
        <v>1</v>
      </c>
      <c r="E470" s="189">
        <v>90</v>
      </c>
    </row>
    <row r="471" spans="1:8" x14ac:dyDescent="0.25">
      <c r="A471" s="171"/>
      <c r="B471" s="171" t="s">
        <v>1588</v>
      </c>
      <c r="C471" s="192" t="s">
        <v>648</v>
      </c>
      <c r="D471" s="193"/>
      <c r="E471" s="193"/>
    </row>
    <row r="472" spans="1:8" x14ac:dyDescent="0.25">
      <c r="A472" s="195"/>
      <c r="B472" s="157"/>
      <c r="C472" s="164" t="s">
        <v>753</v>
      </c>
      <c r="D472" s="189">
        <v>1</v>
      </c>
      <c r="E472" s="189">
        <v>90</v>
      </c>
    </row>
    <row r="473" spans="1:8" x14ac:dyDescent="0.25">
      <c r="A473" s="195"/>
      <c r="B473" s="217"/>
      <c r="C473" s="164" t="s">
        <v>1349</v>
      </c>
      <c r="D473" s="189">
        <v>91</v>
      </c>
      <c r="E473" s="189">
        <v>120</v>
      </c>
    </row>
    <row r="474" spans="1:8" x14ac:dyDescent="0.25">
      <c r="A474" s="171"/>
      <c r="B474" s="171" t="s">
        <v>1588</v>
      </c>
      <c r="C474" s="199" t="s">
        <v>651</v>
      </c>
      <c r="D474" s="193"/>
      <c r="E474" s="193"/>
    </row>
    <row r="475" spans="1:8" x14ac:dyDescent="0.25">
      <c r="A475" s="195"/>
      <c r="B475" s="157"/>
      <c r="C475" s="164" t="s">
        <v>755</v>
      </c>
      <c r="D475" s="189">
        <v>1</v>
      </c>
      <c r="E475" s="189">
        <v>90</v>
      </c>
    </row>
    <row r="476" spans="1:8" x14ac:dyDescent="0.25">
      <c r="A476" s="195"/>
      <c r="B476" s="217"/>
      <c r="C476" s="164" t="s">
        <v>1355</v>
      </c>
      <c r="D476" s="189">
        <v>91</v>
      </c>
      <c r="E476" s="189">
        <v>120</v>
      </c>
    </row>
    <row r="477" spans="1:8" x14ac:dyDescent="0.25">
      <c r="A477" s="171"/>
      <c r="B477" s="171" t="s">
        <v>1588</v>
      </c>
      <c r="C477" s="192" t="s">
        <v>652</v>
      </c>
      <c r="D477" s="193"/>
      <c r="E477" s="193"/>
    </row>
    <row r="478" spans="1:8" x14ac:dyDescent="0.25">
      <c r="A478" s="195"/>
      <c r="B478" s="159"/>
      <c r="C478" s="167" t="s">
        <v>756</v>
      </c>
      <c r="D478" s="189">
        <v>1</v>
      </c>
      <c r="E478" s="189">
        <v>90</v>
      </c>
    </row>
    <row r="479" spans="1:8" x14ac:dyDescent="0.25">
      <c r="A479" s="195"/>
      <c r="B479" s="217"/>
      <c r="C479" s="167" t="s">
        <v>1355</v>
      </c>
      <c r="D479" s="189">
        <v>91</v>
      </c>
      <c r="E479" s="189">
        <v>120</v>
      </c>
    </row>
    <row r="480" spans="1:8" x14ac:dyDescent="0.25">
      <c r="A480" s="171"/>
      <c r="B480" s="171" t="s">
        <v>1588</v>
      </c>
      <c r="C480" s="192" t="s">
        <v>653</v>
      </c>
      <c r="D480" s="193"/>
      <c r="E480" s="193"/>
    </row>
    <row r="481" spans="1:8" x14ac:dyDescent="0.25">
      <c r="A481" s="195"/>
      <c r="B481" s="352"/>
      <c r="C481" s="167" t="s">
        <v>757</v>
      </c>
      <c r="D481" s="189">
        <v>1</v>
      </c>
      <c r="E481" s="189">
        <v>90</v>
      </c>
    </row>
    <row r="482" spans="1:8" x14ac:dyDescent="0.25">
      <c r="A482" s="195"/>
      <c r="B482" s="353"/>
      <c r="C482" s="167" t="s">
        <v>1372</v>
      </c>
      <c r="D482" s="189">
        <v>91</v>
      </c>
      <c r="E482" s="189">
        <v>120</v>
      </c>
    </row>
    <row r="483" spans="1:8" x14ac:dyDescent="0.25">
      <c r="A483" s="171"/>
      <c r="B483" s="171" t="s">
        <v>1588</v>
      </c>
      <c r="C483" s="192" t="s">
        <v>655</v>
      </c>
      <c r="D483" s="193"/>
      <c r="E483" s="193"/>
    </row>
    <row r="484" spans="1:8" ht="27.6" x14ac:dyDescent="0.25">
      <c r="A484" s="195"/>
      <c r="B484" s="352"/>
      <c r="C484" s="167" t="s">
        <v>759</v>
      </c>
      <c r="D484" s="189">
        <v>1</v>
      </c>
      <c r="E484" s="189">
        <v>90</v>
      </c>
    </row>
    <row r="485" spans="1:8" x14ac:dyDescent="0.25">
      <c r="A485" s="195"/>
      <c r="B485" s="353"/>
      <c r="C485" s="167" t="s">
        <v>1387</v>
      </c>
      <c r="D485" s="189">
        <v>91</v>
      </c>
      <c r="E485" s="189">
        <v>120</v>
      </c>
    </row>
    <row r="486" spans="1:8" x14ac:dyDescent="0.25">
      <c r="A486" s="171"/>
      <c r="B486" s="171" t="s">
        <v>1588</v>
      </c>
      <c r="C486" s="192" t="s">
        <v>1152</v>
      </c>
      <c r="D486" s="193"/>
      <c r="E486" s="193"/>
      <c r="G486" s="234">
        <v>1</v>
      </c>
    </row>
    <row r="487" spans="1:8" s="186" customFormat="1" x14ac:dyDescent="0.3">
      <c r="A487" s="205"/>
      <c r="B487" s="174" t="s">
        <v>13</v>
      </c>
      <c r="C487" s="247" t="s">
        <v>1152</v>
      </c>
      <c r="D487" s="206">
        <v>1</v>
      </c>
      <c r="E487" s="207">
        <v>100</v>
      </c>
      <c r="F487" s="185"/>
      <c r="G487" s="185">
        <v>1</v>
      </c>
      <c r="H487" s="242"/>
    </row>
    <row r="488" spans="1:8" ht="32.25" customHeight="1" x14ac:dyDescent="0.25">
      <c r="A488" s="187" t="s">
        <v>1052</v>
      </c>
      <c r="B488" s="341" t="s">
        <v>892</v>
      </c>
      <c r="C488" s="342"/>
      <c r="D488" s="342"/>
      <c r="E488" s="343"/>
      <c r="G488" s="234">
        <v>1</v>
      </c>
    </row>
    <row r="489" spans="1:8" x14ac:dyDescent="0.25">
      <c r="A489" s="171"/>
      <c r="B489" s="171" t="s">
        <v>1053</v>
      </c>
      <c r="C489" s="192" t="s">
        <v>647</v>
      </c>
      <c r="D489" s="193"/>
      <c r="E489" s="193"/>
    </row>
    <row r="490" spans="1:8" x14ac:dyDescent="0.25">
      <c r="A490" s="180"/>
      <c r="B490" s="194" t="s">
        <v>13</v>
      </c>
      <c r="C490" s="181" t="s">
        <v>883</v>
      </c>
      <c r="D490" s="189">
        <v>1</v>
      </c>
      <c r="E490" s="189">
        <v>90</v>
      </c>
    </row>
    <row r="491" spans="1:8" s="197" customFormat="1" x14ac:dyDescent="0.25">
      <c r="A491" s="180"/>
      <c r="B491" s="336" t="s">
        <v>1054</v>
      </c>
      <c r="C491" s="181" t="s">
        <v>1338</v>
      </c>
      <c r="D491" s="189">
        <v>20</v>
      </c>
      <c r="E491" s="189">
        <v>85</v>
      </c>
      <c r="F491" s="196"/>
      <c r="G491" s="237"/>
      <c r="H491" s="244"/>
    </row>
    <row r="492" spans="1:8" x14ac:dyDescent="0.25">
      <c r="A492" s="180"/>
      <c r="B492" s="337"/>
      <c r="C492" s="181" t="s">
        <v>1339</v>
      </c>
      <c r="D492" s="189">
        <v>91</v>
      </c>
      <c r="E492" s="189">
        <v>98</v>
      </c>
    </row>
    <row r="493" spans="1:8" s="197" customFormat="1" x14ac:dyDescent="0.25">
      <c r="A493" s="180"/>
      <c r="B493" s="337"/>
      <c r="C493" s="181" t="s">
        <v>558</v>
      </c>
      <c r="D493" s="189">
        <v>99</v>
      </c>
      <c r="E493" s="189">
        <v>106</v>
      </c>
      <c r="F493" s="196"/>
      <c r="G493" s="237"/>
      <c r="H493" s="244"/>
    </row>
    <row r="494" spans="1:8" s="197" customFormat="1" x14ac:dyDescent="0.25">
      <c r="A494" s="180"/>
      <c r="B494" s="337"/>
      <c r="C494" s="181" t="s">
        <v>1340</v>
      </c>
      <c r="D494" s="189">
        <v>99</v>
      </c>
      <c r="E494" s="189">
        <v>106</v>
      </c>
      <c r="F494" s="196"/>
      <c r="G494" s="237"/>
      <c r="H494" s="244"/>
    </row>
    <row r="495" spans="1:8" x14ac:dyDescent="0.25">
      <c r="A495" s="180"/>
      <c r="B495" s="337"/>
      <c r="C495" s="181" t="s">
        <v>559</v>
      </c>
      <c r="D495" s="189">
        <v>107</v>
      </c>
      <c r="E495" s="189">
        <v>122</v>
      </c>
    </row>
    <row r="496" spans="1:8" x14ac:dyDescent="0.25">
      <c r="A496" s="180"/>
      <c r="B496" s="338"/>
      <c r="C496" s="181" t="s">
        <v>885</v>
      </c>
      <c r="D496" s="189">
        <v>123</v>
      </c>
      <c r="E496" s="189">
        <v>130</v>
      </c>
    </row>
    <row r="497" spans="1:7" x14ac:dyDescent="0.25">
      <c r="A497" s="171"/>
      <c r="B497" s="171" t="s">
        <v>1055</v>
      </c>
      <c r="C497" s="192" t="s">
        <v>678</v>
      </c>
      <c r="D497" s="193"/>
      <c r="E497" s="193"/>
    </row>
    <row r="498" spans="1:7" x14ac:dyDescent="0.25">
      <c r="A498" s="180"/>
      <c r="B498" s="194" t="s">
        <v>13</v>
      </c>
      <c r="C498" s="181" t="s">
        <v>884</v>
      </c>
      <c r="D498" s="189">
        <v>1</v>
      </c>
      <c r="E498" s="189">
        <v>90</v>
      </c>
    </row>
    <row r="499" spans="1:7" x14ac:dyDescent="0.25">
      <c r="A499" s="180"/>
      <c r="B499" s="336" t="s">
        <v>1056</v>
      </c>
      <c r="C499" s="181" t="s">
        <v>1341</v>
      </c>
      <c r="D499" s="189">
        <v>20</v>
      </c>
      <c r="E499" s="189">
        <v>85</v>
      </c>
    </row>
    <row r="500" spans="1:7" x14ac:dyDescent="0.25">
      <c r="A500" s="180"/>
      <c r="B500" s="337"/>
      <c r="C500" s="181" t="s">
        <v>1342</v>
      </c>
      <c r="D500" s="189">
        <v>91</v>
      </c>
      <c r="E500" s="189">
        <v>98</v>
      </c>
    </row>
    <row r="501" spans="1:7" x14ac:dyDescent="0.25">
      <c r="A501" s="180"/>
      <c r="B501" s="337"/>
      <c r="C501" s="181" t="s">
        <v>558</v>
      </c>
      <c r="D501" s="189">
        <v>99</v>
      </c>
      <c r="E501" s="189">
        <v>106</v>
      </c>
    </row>
    <row r="502" spans="1:7" x14ac:dyDescent="0.25">
      <c r="A502" s="180"/>
      <c r="B502" s="337"/>
      <c r="C502" s="181" t="s">
        <v>752</v>
      </c>
      <c r="D502" s="189">
        <v>99</v>
      </c>
      <c r="E502" s="189">
        <v>106</v>
      </c>
    </row>
    <row r="503" spans="1:7" x14ac:dyDescent="0.25">
      <c r="A503" s="180"/>
      <c r="B503" s="338"/>
      <c r="C503" s="181" t="s">
        <v>885</v>
      </c>
      <c r="D503" s="189">
        <v>107</v>
      </c>
      <c r="E503" s="189">
        <v>112</v>
      </c>
    </row>
    <row r="504" spans="1:7" x14ac:dyDescent="0.25">
      <c r="A504" s="180"/>
      <c r="B504" s="215" t="s">
        <v>1343</v>
      </c>
      <c r="C504" s="181" t="s">
        <v>1344</v>
      </c>
      <c r="D504" s="189">
        <v>1</v>
      </c>
      <c r="E504" s="189">
        <v>90</v>
      </c>
    </row>
    <row r="505" spans="1:7" x14ac:dyDescent="0.25">
      <c r="A505" s="171"/>
      <c r="B505" s="171" t="s">
        <v>1061</v>
      </c>
      <c r="C505" s="192" t="s">
        <v>648</v>
      </c>
      <c r="D505" s="193"/>
      <c r="E505" s="193"/>
    </row>
    <row r="506" spans="1:7" x14ac:dyDescent="0.25">
      <c r="A506" s="195"/>
      <c r="B506" s="159"/>
      <c r="C506" s="164" t="s">
        <v>753</v>
      </c>
      <c r="D506" s="189">
        <v>1</v>
      </c>
      <c r="E506" s="189">
        <v>90</v>
      </c>
    </row>
    <row r="507" spans="1:7" x14ac:dyDescent="0.25">
      <c r="A507" s="195"/>
      <c r="B507" s="216" t="s">
        <v>1078</v>
      </c>
      <c r="C507" s="164" t="s">
        <v>1350</v>
      </c>
      <c r="D507" s="189">
        <v>99</v>
      </c>
      <c r="E507" s="189">
        <v>130</v>
      </c>
    </row>
    <row r="508" spans="1:7" ht="27.6" x14ac:dyDescent="0.25">
      <c r="A508" s="195"/>
      <c r="B508" s="216" t="s">
        <v>1079</v>
      </c>
      <c r="C508" s="164" t="s">
        <v>646</v>
      </c>
      <c r="D508" s="189">
        <v>91</v>
      </c>
      <c r="E508" s="189">
        <v>120</v>
      </c>
    </row>
    <row r="509" spans="1:7" x14ac:dyDescent="0.25">
      <c r="A509" s="171"/>
      <c r="B509" s="171" t="s">
        <v>1333</v>
      </c>
      <c r="C509" s="192" t="s">
        <v>773</v>
      </c>
      <c r="D509" s="193"/>
      <c r="E509" s="193"/>
      <c r="G509" s="234">
        <v>1</v>
      </c>
    </row>
    <row r="510" spans="1:7" ht="27.6" x14ac:dyDescent="0.25">
      <c r="A510" s="180"/>
      <c r="B510" s="180" t="s">
        <v>1223</v>
      </c>
      <c r="C510" s="164" t="s">
        <v>560</v>
      </c>
      <c r="D510" s="175">
        <v>91</v>
      </c>
      <c r="E510" s="175">
        <v>93</v>
      </c>
    </row>
    <row r="511" spans="1:7" ht="27.6" x14ac:dyDescent="0.25">
      <c r="A511" s="180"/>
      <c r="B511" s="180" t="s">
        <v>1224</v>
      </c>
      <c r="C511" s="164" t="s">
        <v>562</v>
      </c>
      <c r="D511" s="175">
        <v>94</v>
      </c>
      <c r="E511" s="175">
        <v>96</v>
      </c>
    </row>
    <row r="512" spans="1:7" ht="27.6" x14ac:dyDescent="0.25">
      <c r="A512" s="180"/>
      <c r="B512" s="180" t="s">
        <v>1225</v>
      </c>
      <c r="C512" s="164" t="s">
        <v>564</v>
      </c>
      <c r="D512" s="175">
        <v>97</v>
      </c>
      <c r="E512" s="175">
        <v>99</v>
      </c>
    </row>
    <row r="513" spans="1:8" ht="27.6" x14ac:dyDescent="0.25">
      <c r="A513" s="180"/>
      <c r="B513" s="180" t="s">
        <v>1226</v>
      </c>
      <c r="C513" s="164" t="s">
        <v>561</v>
      </c>
      <c r="D513" s="175">
        <v>100</v>
      </c>
      <c r="E513" s="175">
        <v>102</v>
      </c>
    </row>
    <row r="514" spans="1:8" ht="27.6" x14ac:dyDescent="0.25">
      <c r="A514" s="180"/>
      <c r="B514" s="180" t="s">
        <v>1227</v>
      </c>
      <c r="C514" s="164" t="s">
        <v>563</v>
      </c>
      <c r="D514" s="175">
        <v>103</v>
      </c>
      <c r="E514" s="175">
        <v>105</v>
      </c>
    </row>
    <row r="515" spans="1:8" ht="27.6" x14ac:dyDescent="0.25">
      <c r="A515" s="180"/>
      <c r="B515" s="180" t="s">
        <v>1228</v>
      </c>
      <c r="C515" s="164" t="s">
        <v>565</v>
      </c>
      <c r="D515" s="175">
        <v>106</v>
      </c>
      <c r="E515" s="175">
        <v>108</v>
      </c>
    </row>
    <row r="516" spans="1:8" ht="27.6" x14ac:dyDescent="0.25">
      <c r="A516" s="180"/>
      <c r="B516" s="180" t="s">
        <v>1229</v>
      </c>
      <c r="C516" s="164" t="s">
        <v>568</v>
      </c>
      <c r="D516" s="175">
        <v>109</v>
      </c>
      <c r="E516" s="175">
        <v>111</v>
      </c>
    </row>
    <row r="517" spans="1:8" ht="27.6" x14ac:dyDescent="0.25">
      <c r="A517" s="180"/>
      <c r="B517" s="180" t="s">
        <v>1230</v>
      </c>
      <c r="C517" s="164" t="s">
        <v>569</v>
      </c>
      <c r="D517" s="175">
        <v>112</v>
      </c>
      <c r="E517" s="175">
        <v>113</v>
      </c>
    </row>
    <row r="518" spans="1:8" ht="27.6" x14ac:dyDescent="0.25">
      <c r="A518" s="180"/>
      <c r="B518" s="180" t="s">
        <v>1231</v>
      </c>
      <c r="C518" s="164" t="s">
        <v>570</v>
      </c>
      <c r="D518" s="175">
        <v>114</v>
      </c>
      <c r="E518" s="175">
        <v>116</v>
      </c>
    </row>
    <row r="519" spans="1:8" ht="27.6" x14ac:dyDescent="0.25">
      <c r="A519" s="180"/>
      <c r="B519" s="180" t="s">
        <v>1232</v>
      </c>
      <c r="C519" s="164" t="s">
        <v>566</v>
      </c>
      <c r="D519" s="175">
        <v>117</v>
      </c>
      <c r="E519" s="175">
        <v>119</v>
      </c>
    </row>
    <row r="520" spans="1:8" ht="27.6" x14ac:dyDescent="0.25">
      <c r="A520" s="180"/>
      <c r="B520" s="180" t="s">
        <v>1080</v>
      </c>
      <c r="C520" s="164" t="s">
        <v>567</v>
      </c>
      <c r="D520" s="175">
        <v>120</v>
      </c>
      <c r="E520" s="175">
        <v>122</v>
      </c>
    </row>
    <row r="521" spans="1:8" ht="27.6" x14ac:dyDescent="0.25">
      <c r="A521" s="180"/>
      <c r="B521" s="180" t="s">
        <v>1233</v>
      </c>
      <c r="C521" s="164" t="s">
        <v>671</v>
      </c>
      <c r="D521" s="175">
        <v>123</v>
      </c>
      <c r="E521" s="175">
        <v>130</v>
      </c>
      <c r="H521" s="245" t="s">
        <v>1589</v>
      </c>
    </row>
    <row r="522" spans="1:8" x14ac:dyDescent="0.25">
      <c r="A522" s="171"/>
      <c r="B522" s="171" t="s">
        <v>1334</v>
      </c>
      <c r="C522" s="192" t="s">
        <v>774</v>
      </c>
      <c r="D522" s="193"/>
      <c r="E522" s="193"/>
    </row>
    <row r="523" spans="1:8" ht="27.6" x14ac:dyDescent="0.25">
      <c r="A523" s="180"/>
      <c r="B523" s="180" t="s">
        <v>1081</v>
      </c>
      <c r="C523" s="164" t="s">
        <v>571</v>
      </c>
      <c r="D523" s="175">
        <v>91</v>
      </c>
      <c r="E523" s="175">
        <v>93</v>
      </c>
    </row>
    <row r="524" spans="1:8" ht="27.6" x14ac:dyDescent="0.25">
      <c r="A524" s="180"/>
      <c r="B524" s="180" t="s">
        <v>1082</v>
      </c>
      <c r="C524" s="164" t="s">
        <v>572</v>
      </c>
      <c r="D524" s="175">
        <v>94</v>
      </c>
      <c r="E524" s="175">
        <v>96</v>
      </c>
    </row>
    <row r="525" spans="1:8" ht="27.6" x14ac:dyDescent="0.25">
      <c r="A525" s="180"/>
      <c r="B525" s="180" t="s">
        <v>1237</v>
      </c>
      <c r="C525" s="164" t="s">
        <v>573</v>
      </c>
      <c r="D525" s="175">
        <v>97</v>
      </c>
      <c r="E525" s="175">
        <v>99</v>
      </c>
    </row>
    <row r="526" spans="1:8" ht="27.6" x14ac:dyDescent="0.25">
      <c r="A526" s="180"/>
      <c r="B526" s="180" t="s">
        <v>1238</v>
      </c>
      <c r="C526" s="164" t="s">
        <v>604</v>
      </c>
      <c r="D526" s="175">
        <v>100</v>
      </c>
      <c r="E526" s="175">
        <v>102</v>
      </c>
    </row>
    <row r="527" spans="1:8" ht="27.6" x14ac:dyDescent="0.25">
      <c r="A527" s="180"/>
      <c r="B527" s="180" t="s">
        <v>1239</v>
      </c>
      <c r="C527" s="164" t="s">
        <v>605</v>
      </c>
      <c r="D527" s="175">
        <v>103</v>
      </c>
      <c r="E527" s="175">
        <v>105</v>
      </c>
    </row>
    <row r="528" spans="1:8" ht="27.6" x14ac:dyDescent="0.25">
      <c r="A528" s="180"/>
      <c r="B528" s="180" t="s">
        <v>1240</v>
      </c>
      <c r="C528" s="164" t="s">
        <v>606</v>
      </c>
      <c r="D528" s="175">
        <v>106</v>
      </c>
      <c r="E528" s="175">
        <v>108</v>
      </c>
    </row>
    <row r="529" spans="1:8" ht="27.6" x14ac:dyDescent="0.25">
      <c r="A529" s="180"/>
      <c r="B529" s="180" t="s">
        <v>1241</v>
      </c>
      <c r="C529" s="164" t="s">
        <v>607</v>
      </c>
      <c r="D529" s="175">
        <v>109</v>
      </c>
      <c r="E529" s="175">
        <v>111</v>
      </c>
    </row>
    <row r="530" spans="1:8" ht="27.6" x14ac:dyDescent="0.25">
      <c r="A530" s="180"/>
      <c r="B530" s="180" t="s">
        <v>1242</v>
      </c>
      <c r="C530" s="164" t="s">
        <v>608</v>
      </c>
      <c r="D530" s="175">
        <v>112</v>
      </c>
      <c r="E530" s="175">
        <v>113</v>
      </c>
    </row>
    <row r="531" spans="1:8" ht="27.6" x14ac:dyDescent="0.25">
      <c r="A531" s="180"/>
      <c r="B531" s="180" t="s">
        <v>1243</v>
      </c>
      <c r="C531" s="164" t="s">
        <v>1234</v>
      </c>
      <c r="D531" s="175">
        <v>114</v>
      </c>
      <c r="E531" s="175">
        <v>116</v>
      </c>
    </row>
    <row r="532" spans="1:8" ht="27.6" x14ac:dyDescent="0.25">
      <c r="A532" s="180"/>
      <c r="B532" s="180" t="s">
        <v>1244</v>
      </c>
      <c r="C532" s="164" t="s">
        <v>1235</v>
      </c>
      <c r="D532" s="175">
        <v>117</v>
      </c>
      <c r="E532" s="175">
        <v>119</v>
      </c>
    </row>
    <row r="533" spans="1:8" ht="27.6" x14ac:dyDescent="0.25">
      <c r="A533" s="180"/>
      <c r="B533" s="180" t="s">
        <v>1245</v>
      </c>
      <c r="C533" s="164" t="s">
        <v>1236</v>
      </c>
      <c r="D533" s="175">
        <v>120</v>
      </c>
      <c r="E533" s="175">
        <v>122</v>
      </c>
    </row>
    <row r="534" spans="1:8" ht="27.6" x14ac:dyDescent="0.25">
      <c r="A534" s="180"/>
      <c r="B534" s="180" t="s">
        <v>1246</v>
      </c>
      <c r="C534" s="164" t="s">
        <v>670</v>
      </c>
      <c r="D534" s="175">
        <v>123</v>
      </c>
      <c r="E534" s="175">
        <v>130</v>
      </c>
      <c r="H534" s="245" t="s">
        <v>1589</v>
      </c>
    </row>
    <row r="535" spans="1:8" ht="27.6" x14ac:dyDescent="0.25">
      <c r="A535" s="171"/>
      <c r="B535" s="171" t="s">
        <v>1083</v>
      </c>
      <c r="C535" s="192" t="s">
        <v>649</v>
      </c>
      <c r="D535" s="193"/>
      <c r="E535" s="193"/>
    </row>
    <row r="536" spans="1:8" ht="33" customHeight="1" x14ac:dyDescent="0.25">
      <c r="A536" s="198"/>
      <c r="B536" s="158" t="s">
        <v>13</v>
      </c>
      <c r="C536" s="167" t="s">
        <v>1352</v>
      </c>
      <c r="D536" s="175">
        <v>1</v>
      </c>
      <c r="E536" s="175">
        <v>90</v>
      </c>
    </row>
    <row r="537" spans="1:8" ht="27.6" x14ac:dyDescent="0.25">
      <c r="A537" s="198"/>
      <c r="B537" s="213" t="s">
        <v>1084</v>
      </c>
      <c r="C537" s="164" t="s">
        <v>1351</v>
      </c>
      <c r="D537" s="175">
        <v>99</v>
      </c>
      <c r="E537" s="175">
        <v>130</v>
      </c>
    </row>
    <row r="538" spans="1:8" x14ac:dyDescent="0.25">
      <c r="A538" s="171"/>
      <c r="B538" s="171" t="s">
        <v>1085</v>
      </c>
      <c r="C538" s="192" t="s">
        <v>773</v>
      </c>
      <c r="D538" s="193"/>
      <c r="E538" s="193"/>
    </row>
    <row r="539" spans="1:8" x14ac:dyDescent="0.25">
      <c r="A539" s="180"/>
      <c r="B539" s="180" t="s">
        <v>13</v>
      </c>
      <c r="C539" s="181" t="s">
        <v>1406</v>
      </c>
      <c r="D539" s="175">
        <v>91</v>
      </c>
      <c r="E539" s="175">
        <v>93</v>
      </c>
    </row>
    <row r="540" spans="1:8" x14ac:dyDescent="0.25">
      <c r="A540" s="180"/>
      <c r="B540" s="180" t="s">
        <v>13</v>
      </c>
      <c r="C540" s="181" t="s">
        <v>1407</v>
      </c>
      <c r="D540" s="175">
        <v>94</v>
      </c>
      <c r="E540" s="175">
        <v>96</v>
      </c>
    </row>
    <row r="541" spans="1:8" x14ac:dyDescent="0.25">
      <c r="A541" s="180"/>
      <c r="B541" s="180" t="s">
        <v>13</v>
      </c>
      <c r="C541" s="181" t="s">
        <v>1408</v>
      </c>
      <c r="D541" s="175">
        <v>97</v>
      </c>
      <c r="E541" s="175">
        <v>99</v>
      </c>
    </row>
    <row r="542" spans="1:8" x14ac:dyDescent="0.25">
      <c r="A542" s="180"/>
      <c r="B542" s="180" t="s">
        <v>13</v>
      </c>
      <c r="C542" s="181" t="s">
        <v>1409</v>
      </c>
      <c r="D542" s="175">
        <v>100</v>
      </c>
      <c r="E542" s="175">
        <v>102</v>
      </c>
    </row>
    <row r="543" spans="1:8" x14ac:dyDescent="0.25">
      <c r="A543" s="180"/>
      <c r="B543" s="180" t="s">
        <v>13</v>
      </c>
      <c r="C543" s="181" t="s">
        <v>1410</v>
      </c>
      <c r="D543" s="175">
        <v>103</v>
      </c>
      <c r="E543" s="175">
        <v>105</v>
      </c>
    </row>
    <row r="544" spans="1:8" x14ac:dyDescent="0.25">
      <c r="A544" s="180"/>
      <c r="B544" s="180" t="s">
        <v>13</v>
      </c>
      <c r="C544" s="181" t="s">
        <v>1411</v>
      </c>
      <c r="D544" s="175">
        <v>106</v>
      </c>
      <c r="E544" s="175">
        <v>108</v>
      </c>
    </row>
    <row r="545" spans="1:8" x14ac:dyDescent="0.25">
      <c r="A545" s="180"/>
      <c r="B545" s="180" t="s">
        <v>13</v>
      </c>
      <c r="C545" s="181" t="s">
        <v>1412</v>
      </c>
      <c r="D545" s="175">
        <v>109</v>
      </c>
      <c r="E545" s="175">
        <v>111</v>
      </c>
    </row>
    <row r="546" spans="1:8" x14ac:dyDescent="0.25">
      <c r="A546" s="180"/>
      <c r="B546" s="180" t="s">
        <v>13</v>
      </c>
      <c r="C546" s="181" t="s">
        <v>1413</v>
      </c>
      <c r="D546" s="175">
        <v>112</v>
      </c>
      <c r="E546" s="175">
        <v>113</v>
      </c>
    </row>
    <row r="547" spans="1:8" x14ac:dyDescent="0.25">
      <c r="A547" s="180"/>
      <c r="B547" s="180" t="s">
        <v>13</v>
      </c>
      <c r="C547" s="181" t="s">
        <v>1414</v>
      </c>
      <c r="D547" s="175">
        <v>114</v>
      </c>
      <c r="E547" s="175">
        <v>116</v>
      </c>
    </row>
    <row r="548" spans="1:8" x14ac:dyDescent="0.25">
      <c r="A548" s="180"/>
      <c r="B548" s="180" t="s">
        <v>13</v>
      </c>
      <c r="C548" s="181" t="s">
        <v>1415</v>
      </c>
      <c r="D548" s="175">
        <v>117</v>
      </c>
      <c r="E548" s="175">
        <v>119</v>
      </c>
    </row>
    <row r="549" spans="1:8" x14ac:dyDescent="0.25">
      <c r="A549" s="180"/>
      <c r="B549" s="180" t="s">
        <v>13</v>
      </c>
      <c r="C549" s="181" t="s">
        <v>1416</v>
      </c>
      <c r="D549" s="175">
        <v>120</v>
      </c>
      <c r="E549" s="175">
        <v>122</v>
      </c>
    </row>
    <row r="550" spans="1:8" ht="41.4" x14ac:dyDescent="0.25">
      <c r="A550" s="215"/>
      <c r="B550" s="214" t="s">
        <v>13</v>
      </c>
      <c r="C550" s="226" t="s">
        <v>669</v>
      </c>
      <c r="D550" s="175">
        <v>123</v>
      </c>
      <c r="E550" s="175">
        <v>130</v>
      </c>
      <c r="H550" s="245" t="s">
        <v>1589</v>
      </c>
    </row>
    <row r="551" spans="1:8" x14ac:dyDescent="0.25">
      <c r="A551" s="171"/>
      <c r="B551" s="171" t="s">
        <v>1086</v>
      </c>
      <c r="C551" s="192" t="s">
        <v>774</v>
      </c>
      <c r="D551" s="193"/>
      <c r="E551" s="193"/>
    </row>
    <row r="552" spans="1:8" x14ac:dyDescent="0.25">
      <c r="A552" s="180"/>
      <c r="B552" s="246" t="s">
        <v>13</v>
      </c>
      <c r="C552" s="181" t="s">
        <v>1417</v>
      </c>
      <c r="D552" s="175">
        <v>91</v>
      </c>
      <c r="E552" s="175">
        <v>93</v>
      </c>
    </row>
    <row r="553" spans="1:8" x14ac:dyDescent="0.25">
      <c r="A553" s="180"/>
      <c r="B553" s="246" t="s">
        <v>13</v>
      </c>
      <c r="C553" s="181" t="s">
        <v>1418</v>
      </c>
      <c r="D553" s="175">
        <v>94</v>
      </c>
      <c r="E553" s="175">
        <v>96</v>
      </c>
    </row>
    <row r="554" spans="1:8" x14ac:dyDescent="0.25">
      <c r="A554" s="180"/>
      <c r="B554" s="246" t="s">
        <v>13</v>
      </c>
      <c r="C554" s="181" t="s">
        <v>1419</v>
      </c>
      <c r="D554" s="175">
        <v>97</v>
      </c>
      <c r="E554" s="175">
        <v>99</v>
      </c>
    </row>
    <row r="555" spans="1:8" x14ac:dyDescent="0.25">
      <c r="A555" s="180"/>
      <c r="B555" s="246" t="s">
        <v>13</v>
      </c>
      <c r="C555" s="181" t="s">
        <v>1420</v>
      </c>
      <c r="D555" s="175">
        <v>100</v>
      </c>
      <c r="E555" s="175">
        <v>102</v>
      </c>
    </row>
    <row r="556" spans="1:8" x14ac:dyDescent="0.25">
      <c r="A556" s="180"/>
      <c r="B556" s="246" t="s">
        <v>13</v>
      </c>
      <c r="C556" s="181" t="s">
        <v>1421</v>
      </c>
      <c r="D556" s="175">
        <v>103</v>
      </c>
      <c r="E556" s="175">
        <v>105</v>
      </c>
    </row>
    <row r="557" spans="1:8" x14ac:dyDescent="0.25">
      <c r="A557" s="180"/>
      <c r="B557" s="246" t="s">
        <v>13</v>
      </c>
      <c r="C557" s="181" t="s">
        <v>1422</v>
      </c>
      <c r="D557" s="175">
        <v>106</v>
      </c>
      <c r="E557" s="175">
        <v>108</v>
      </c>
    </row>
    <row r="558" spans="1:8" x14ac:dyDescent="0.25">
      <c r="A558" s="180"/>
      <c r="B558" s="246" t="s">
        <v>13</v>
      </c>
      <c r="C558" s="181" t="s">
        <v>1423</v>
      </c>
      <c r="D558" s="175">
        <v>109</v>
      </c>
      <c r="E558" s="175">
        <v>111</v>
      </c>
    </row>
    <row r="559" spans="1:8" x14ac:dyDescent="0.25">
      <c r="A559" s="180"/>
      <c r="B559" s="246" t="s">
        <v>13</v>
      </c>
      <c r="C559" s="181" t="s">
        <v>1424</v>
      </c>
      <c r="D559" s="175">
        <v>112</v>
      </c>
      <c r="E559" s="175">
        <v>113</v>
      </c>
    </row>
    <row r="560" spans="1:8" x14ac:dyDescent="0.25">
      <c r="A560" s="180"/>
      <c r="B560" s="246" t="s">
        <v>13</v>
      </c>
      <c r="C560" s="181" t="s">
        <v>1425</v>
      </c>
      <c r="D560" s="175">
        <v>114</v>
      </c>
      <c r="E560" s="175">
        <v>116</v>
      </c>
    </row>
    <row r="561" spans="1:8" x14ac:dyDescent="0.25">
      <c r="A561" s="180"/>
      <c r="B561" s="246" t="s">
        <v>13</v>
      </c>
      <c r="C561" s="181" t="s">
        <v>1426</v>
      </c>
      <c r="D561" s="175">
        <v>117</v>
      </c>
      <c r="E561" s="175">
        <v>119</v>
      </c>
    </row>
    <row r="562" spans="1:8" x14ac:dyDescent="0.25">
      <c r="A562" s="180"/>
      <c r="B562" s="246" t="s">
        <v>13</v>
      </c>
      <c r="C562" s="181" t="s">
        <v>1427</v>
      </c>
      <c r="D562" s="175">
        <v>120</v>
      </c>
      <c r="E562" s="175">
        <v>122</v>
      </c>
    </row>
    <row r="563" spans="1:8" ht="41.4" x14ac:dyDescent="0.25">
      <c r="A563" s="180"/>
      <c r="B563" s="246" t="s">
        <v>13</v>
      </c>
      <c r="C563" s="167" t="s">
        <v>668</v>
      </c>
      <c r="D563" s="175">
        <v>123</v>
      </c>
      <c r="E563" s="175">
        <v>130</v>
      </c>
      <c r="H563" s="245" t="s">
        <v>1589</v>
      </c>
    </row>
    <row r="564" spans="1:8" ht="27.6" x14ac:dyDescent="0.25">
      <c r="A564" s="193"/>
      <c r="B564" s="171" t="s">
        <v>1087</v>
      </c>
      <c r="C564" s="192" t="s">
        <v>650</v>
      </c>
      <c r="D564" s="193"/>
      <c r="E564" s="193"/>
    </row>
    <row r="565" spans="1:8" x14ac:dyDescent="0.25">
      <c r="A565" s="198"/>
      <c r="B565" s="157" t="s">
        <v>13</v>
      </c>
      <c r="C565" s="167" t="s">
        <v>754</v>
      </c>
      <c r="D565" s="175">
        <v>1</v>
      </c>
      <c r="E565" s="175">
        <v>90</v>
      </c>
    </row>
    <row r="566" spans="1:8" x14ac:dyDescent="0.25">
      <c r="A566" s="180"/>
      <c r="B566" s="213" t="s">
        <v>1088</v>
      </c>
      <c r="C566" s="167" t="s">
        <v>1354</v>
      </c>
      <c r="D566" s="189">
        <v>99</v>
      </c>
      <c r="E566" s="189">
        <v>130</v>
      </c>
    </row>
    <row r="567" spans="1:8" x14ac:dyDescent="0.25">
      <c r="A567" s="171"/>
      <c r="B567" s="171" t="s">
        <v>1089</v>
      </c>
      <c r="C567" s="192" t="s">
        <v>773</v>
      </c>
      <c r="D567" s="193"/>
      <c r="E567" s="193"/>
    </row>
    <row r="568" spans="1:8" x14ac:dyDescent="0.25">
      <c r="A568" s="180"/>
      <c r="B568" s="337"/>
      <c r="C568" s="181" t="s">
        <v>1428</v>
      </c>
      <c r="D568" s="175">
        <v>91</v>
      </c>
      <c r="E568" s="175">
        <v>93</v>
      </c>
    </row>
    <row r="569" spans="1:8" x14ac:dyDescent="0.25">
      <c r="A569" s="180"/>
      <c r="B569" s="337"/>
      <c r="C569" s="181" t="s">
        <v>1429</v>
      </c>
      <c r="D569" s="175">
        <v>94</v>
      </c>
      <c r="E569" s="175">
        <v>96</v>
      </c>
    </row>
    <row r="570" spans="1:8" x14ac:dyDescent="0.25">
      <c r="A570" s="180"/>
      <c r="B570" s="337"/>
      <c r="C570" s="181" t="s">
        <v>1430</v>
      </c>
      <c r="D570" s="175">
        <v>97</v>
      </c>
      <c r="E570" s="175">
        <v>99</v>
      </c>
    </row>
    <row r="571" spans="1:8" x14ac:dyDescent="0.25">
      <c r="A571" s="180"/>
      <c r="B571" s="337"/>
      <c r="C571" s="181" t="s">
        <v>1431</v>
      </c>
      <c r="D571" s="175">
        <v>100</v>
      </c>
      <c r="E571" s="175">
        <v>102</v>
      </c>
    </row>
    <row r="572" spans="1:8" x14ac:dyDescent="0.25">
      <c r="A572" s="180"/>
      <c r="B572" s="337"/>
      <c r="C572" s="181" t="s">
        <v>1432</v>
      </c>
      <c r="D572" s="175">
        <v>103</v>
      </c>
      <c r="E572" s="175">
        <v>105</v>
      </c>
    </row>
    <row r="573" spans="1:8" x14ac:dyDescent="0.25">
      <c r="A573" s="180"/>
      <c r="B573" s="337"/>
      <c r="C573" s="181" t="s">
        <v>1433</v>
      </c>
      <c r="D573" s="175">
        <v>106</v>
      </c>
      <c r="E573" s="175">
        <v>108</v>
      </c>
    </row>
    <row r="574" spans="1:8" x14ac:dyDescent="0.25">
      <c r="A574" s="180"/>
      <c r="B574" s="337"/>
      <c r="C574" s="181" t="s">
        <v>1434</v>
      </c>
      <c r="D574" s="175">
        <v>109</v>
      </c>
      <c r="E574" s="175">
        <v>111</v>
      </c>
    </row>
    <row r="575" spans="1:8" x14ac:dyDescent="0.25">
      <c r="A575" s="180"/>
      <c r="B575" s="337"/>
      <c r="C575" s="181" t="s">
        <v>1435</v>
      </c>
      <c r="D575" s="175">
        <v>112</v>
      </c>
      <c r="E575" s="175">
        <v>113</v>
      </c>
    </row>
    <row r="576" spans="1:8" x14ac:dyDescent="0.25">
      <c r="A576" s="180"/>
      <c r="B576" s="337"/>
      <c r="C576" s="181" t="s">
        <v>1436</v>
      </c>
      <c r="D576" s="175">
        <v>114</v>
      </c>
      <c r="E576" s="175">
        <v>116</v>
      </c>
    </row>
    <row r="577" spans="1:8" x14ac:dyDescent="0.25">
      <c r="A577" s="180"/>
      <c r="B577" s="337"/>
      <c r="C577" s="181" t="s">
        <v>1437</v>
      </c>
      <c r="D577" s="175">
        <v>117</v>
      </c>
      <c r="E577" s="175">
        <v>119</v>
      </c>
    </row>
    <row r="578" spans="1:8" x14ac:dyDescent="0.25">
      <c r="A578" s="180"/>
      <c r="B578" s="337"/>
      <c r="C578" s="181" t="s">
        <v>1438</v>
      </c>
      <c r="D578" s="175">
        <v>120</v>
      </c>
      <c r="E578" s="175">
        <v>122</v>
      </c>
    </row>
    <row r="579" spans="1:8" ht="27.6" x14ac:dyDescent="0.25">
      <c r="A579" s="180"/>
      <c r="B579" s="337"/>
      <c r="C579" s="167" t="s">
        <v>667</v>
      </c>
      <c r="D579" s="175">
        <v>123</v>
      </c>
      <c r="E579" s="175">
        <v>130</v>
      </c>
      <c r="H579" s="245" t="s">
        <v>1589</v>
      </c>
    </row>
    <row r="580" spans="1:8" x14ac:dyDescent="0.25">
      <c r="A580" s="180"/>
      <c r="B580" s="337"/>
      <c r="C580" s="167" t="s">
        <v>620</v>
      </c>
      <c r="D580" s="175">
        <v>131</v>
      </c>
      <c r="E580" s="175">
        <v>145</v>
      </c>
    </row>
    <row r="581" spans="1:8" x14ac:dyDescent="0.25">
      <c r="A581" s="180"/>
      <c r="B581" s="213" t="s">
        <v>1248</v>
      </c>
      <c r="C581" s="167" t="s">
        <v>622</v>
      </c>
      <c r="D581" s="175">
        <v>146</v>
      </c>
      <c r="E581" s="175">
        <v>325</v>
      </c>
    </row>
    <row r="582" spans="1:8" x14ac:dyDescent="0.25">
      <c r="A582" s="171"/>
      <c r="B582" s="171" t="s">
        <v>1090</v>
      </c>
      <c r="C582" s="192" t="s">
        <v>774</v>
      </c>
      <c r="D582" s="193"/>
      <c r="E582" s="193"/>
    </row>
    <row r="583" spans="1:8" x14ac:dyDescent="0.25">
      <c r="A583" s="180"/>
      <c r="B583" s="337"/>
      <c r="C583" s="181" t="s">
        <v>1439</v>
      </c>
      <c r="D583" s="175">
        <v>91</v>
      </c>
      <c r="E583" s="175">
        <v>93</v>
      </c>
    </row>
    <row r="584" spans="1:8" x14ac:dyDescent="0.25">
      <c r="A584" s="180"/>
      <c r="B584" s="337"/>
      <c r="C584" s="181" t="s">
        <v>1440</v>
      </c>
      <c r="D584" s="175">
        <v>94</v>
      </c>
      <c r="E584" s="175">
        <v>96</v>
      </c>
    </row>
    <row r="585" spans="1:8" x14ac:dyDescent="0.25">
      <c r="A585" s="180"/>
      <c r="B585" s="337"/>
      <c r="C585" s="181" t="s">
        <v>1441</v>
      </c>
      <c r="D585" s="175">
        <v>97</v>
      </c>
      <c r="E585" s="175">
        <v>99</v>
      </c>
    </row>
    <row r="586" spans="1:8" x14ac:dyDescent="0.25">
      <c r="A586" s="180"/>
      <c r="B586" s="337"/>
      <c r="C586" s="181" t="s">
        <v>1442</v>
      </c>
      <c r="D586" s="175">
        <v>100</v>
      </c>
      <c r="E586" s="175">
        <v>102</v>
      </c>
    </row>
    <row r="587" spans="1:8" x14ac:dyDescent="0.25">
      <c r="A587" s="180"/>
      <c r="B587" s="337"/>
      <c r="C587" s="181" t="s">
        <v>1443</v>
      </c>
      <c r="D587" s="175">
        <v>103</v>
      </c>
      <c r="E587" s="175">
        <v>105</v>
      </c>
    </row>
    <row r="588" spans="1:8" x14ac:dyDescent="0.25">
      <c r="A588" s="180"/>
      <c r="B588" s="337"/>
      <c r="C588" s="181" t="s">
        <v>1444</v>
      </c>
      <c r="D588" s="175">
        <v>106</v>
      </c>
      <c r="E588" s="175">
        <v>108</v>
      </c>
    </row>
    <row r="589" spans="1:8" x14ac:dyDescent="0.25">
      <c r="A589" s="180"/>
      <c r="B589" s="337"/>
      <c r="C589" s="181" t="s">
        <v>1445</v>
      </c>
      <c r="D589" s="175">
        <v>109</v>
      </c>
      <c r="E589" s="175">
        <v>111</v>
      </c>
    </row>
    <row r="590" spans="1:8" x14ac:dyDescent="0.25">
      <c r="A590" s="180"/>
      <c r="B590" s="337"/>
      <c r="C590" s="181" t="s">
        <v>1446</v>
      </c>
      <c r="D590" s="175">
        <v>112</v>
      </c>
      <c r="E590" s="175">
        <v>113</v>
      </c>
    </row>
    <row r="591" spans="1:8" x14ac:dyDescent="0.25">
      <c r="A591" s="180"/>
      <c r="B591" s="337"/>
      <c r="C591" s="181" t="s">
        <v>1447</v>
      </c>
      <c r="D591" s="175">
        <v>114</v>
      </c>
      <c r="E591" s="175">
        <v>116</v>
      </c>
    </row>
    <row r="592" spans="1:8" x14ac:dyDescent="0.25">
      <c r="A592" s="180"/>
      <c r="B592" s="337"/>
      <c r="C592" s="181" t="s">
        <v>1448</v>
      </c>
      <c r="D592" s="175">
        <v>117</v>
      </c>
      <c r="E592" s="175">
        <v>119</v>
      </c>
    </row>
    <row r="593" spans="1:8" x14ac:dyDescent="0.25">
      <c r="A593" s="180"/>
      <c r="B593" s="337"/>
      <c r="C593" s="181" t="s">
        <v>1449</v>
      </c>
      <c r="D593" s="175">
        <v>120</v>
      </c>
      <c r="E593" s="175">
        <v>122</v>
      </c>
    </row>
    <row r="594" spans="1:8" ht="27.6" x14ac:dyDescent="0.25">
      <c r="A594" s="180"/>
      <c r="B594" s="337"/>
      <c r="C594" s="167" t="s">
        <v>666</v>
      </c>
      <c r="D594" s="175">
        <v>123</v>
      </c>
      <c r="E594" s="175">
        <v>130</v>
      </c>
      <c r="H594" s="245" t="s">
        <v>1589</v>
      </c>
    </row>
    <row r="595" spans="1:8" x14ac:dyDescent="0.25">
      <c r="A595" s="180"/>
      <c r="B595" s="337"/>
      <c r="C595" s="167" t="s">
        <v>621</v>
      </c>
      <c r="D595" s="175">
        <v>131</v>
      </c>
      <c r="E595" s="175">
        <v>145</v>
      </c>
    </row>
    <row r="596" spans="1:8" x14ac:dyDescent="0.25">
      <c r="A596" s="180"/>
      <c r="B596" s="213" t="s">
        <v>1091</v>
      </c>
      <c r="C596" s="167" t="s">
        <v>623</v>
      </c>
      <c r="D596" s="175">
        <v>146</v>
      </c>
      <c r="E596" s="175">
        <v>325</v>
      </c>
    </row>
    <row r="597" spans="1:8" x14ac:dyDescent="0.25">
      <c r="A597" s="171"/>
      <c r="B597" s="171" t="s">
        <v>1069</v>
      </c>
      <c r="C597" s="199" t="s">
        <v>651</v>
      </c>
      <c r="D597" s="193"/>
      <c r="E597" s="193"/>
    </row>
    <row r="598" spans="1:8" x14ac:dyDescent="0.25">
      <c r="A598" s="195"/>
      <c r="B598" s="159"/>
      <c r="C598" s="164" t="s">
        <v>755</v>
      </c>
      <c r="D598" s="189">
        <v>1</v>
      </c>
      <c r="E598" s="189">
        <v>90</v>
      </c>
    </row>
    <row r="599" spans="1:8" x14ac:dyDescent="0.25">
      <c r="A599" s="195"/>
      <c r="B599" s="216" t="s">
        <v>1067</v>
      </c>
      <c r="C599" s="164" t="s">
        <v>1356</v>
      </c>
      <c r="D599" s="189">
        <v>91</v>
      </c>
      <c r="E599" s="189">
        <v>120</v>
      </c>
    </row>
    <row r="600" spans="1:8" x14ac:dyDescent="0.25">
      <c r="A600" s="171"/>
      <c r="B600" s="171" t="s">
        <v>1068</v>
      </c>
      <c r="C600" s="192" t="s">
        <v>773</v>
      </c>
      <c r="D600" s="193"/>
      <c r="E600" s="193"/>
    </row>
    <row r="601" spans="1:8" x14ac:dyDescent="0.25">
      <c r="A601" s="180"/>
      <c r="B601" s="180" t="s">
        <v>13</v>
      </c>
      <c r="C601" s="181" t="s">
        <v>1450</v>
      </c>
      <c r="D601" s="175">
        <v>91</v>
      </c>
      <c r="E601" s="175">
        <v>93</v>
      </c>
    </row>
    <row r="602" spans="1:8" x14ac:dyDescent="0.25">
      <c r="A602" s="180"/>
      <c r="B602" s="180" t="s">
        <v>13</v>
      </c>
      <c r="C602" s="181" t="s">
        <v>1451</v>
      </c>
      <c r="D602" s="175">
        <v>94</v>
      </c>
      <c r="E602" s="175">
        <v>96</v>
      </c>
    </row>
    <row r="603" spans="1:8" x14ac:dyDescent="0.25">
      <c r="A603" s="180"/>
      <c r="B603" s="180" t="s">
        <v>13</v>
      </c>
      <c r="C603" s="181" t="s">
        <v>1452</v>
      </c>
      <c r="D603" s="175">
        <v>97</v>
      </c>
      <c r="E603" s="175">
        <v>99</v>
      </c>
    </row>
    <row r="604" spans="1:8" x14ac:dyDescent="0.25">
      <c r="A604" s="180"/>
      <c r="B604" s="180" t="s">
        <v>13</v>
      </c>
      <c r="C604" s="181" t="s">
        <v>1453</v>
      </c>
      <c r="D604" s="175">
        <v>100</v>
      </c>
      <c r="E604" s="175">
        <v>102</v>
      </c>
    </row>
    <row r="605" spans="1:8" x14ac:dyDescent="0.25">
      <c r="A605" s="180"/>
      <c r="B605" s="180" t="s">
        <v>13</v>
      </c>
      <c r="C605" s="181" t="s">
        <v>1454</v>
      </c>
      <c r="D605" s="175">
        <v>103</v>
      </c>
      <c r="E605" s="175">
        <v>105</v>
      </c>
    </row>
    <row r="606" spans="1:8" x14ac:dyDescent="0.25">
      <c r="A606" s="180"/>
      <c r="B606" s="180" t="s">
        <v>13</v>
      </c>
      <c r="C606" s="181" t="s">
        <v>1455</v>
      </c>
      <c r="D606" s="175">
        <v>106</v>
      </c>
      <c r="E606" s="175">
        <v>108</v>
      </c>
    </row>
    <row r="607" spans="1:8" x14ac:dyDescent="0.25">
      <c r="A607" s="180"/>
      <c r="B607" s="180" t="s">
        <v>13</v>
      </c>
      <c r="C607" s="181" t="s">
        <v>1456</v>
      </c>
      <c r="D607" s="175">
        <v>109</v>
      </c>
      <c r="E607" s="175">
        <v>111</v>
      </c>
    </row>
    <row r="608" spans="1:8" x14ac:dyDescent="0.25">
      <c r="A608" s="180"/>
      <c r="B608" s="180" t="s">
        <v>13</v>
      </c>
      <c r="C608" s="181" t="s">
        <v>1457</v>
      </c>
      <c r="D608" s="175">
        <v>112</v>
      </c>
      <c r="E608" s="175">
        <v>113</v>
      </c>
    </row>
    <row r="609" spans="1:8" x14ac:dyDescent="0.25">
      <c r="A609" s="180"/>
      <c r="B609" s="180" t="s">
        <v>13</v>
      </c>
      <c r="C609" s="181" t="s">
        <v>1458</v>
      </c>
      <c r="D609" s="175">
        <v>114</v>
      </c>
      <c r="E609" s="175">
        <v>116</v>
      </c>
    </row>
    <row r="610" spans="1:8" x14ac:dyDescent="0.25">
      <c r="A610" s="180"/>
      <c r="B610" s="180" t="s">
        <v>13</v>
      </c>
      <c r="C610" s="181" t="s">
        <v>1459</v>
      </c>
      <c r="D610" s="175">
        <v>117</v>
      </c>
      <c r="E610" s="175">
        <v>119</v>
      </c>
    </row>
    <row r="611" spans="1:8" x14ac:dyDescent="0.25">
      <c r="A611" s="180"/>
      <c r="B611" s="180" t="s">
        <v>13</v>
      </c>
      <c r="C611" s="181" t="s">
        <v>1460</v>
      </c>
      <c r="D611" s="175">
        <v>120</v>
      </c>
      <c r="E611" s="175">
        <v>122</v>
      </c>
    </row>
    <row r="612" spans="1:8" ht="27.6" x14ac:dyDescent="0.25">
      <c r="A612" s="180"/>
      <c r="B612" s="180" t="s">
        <v>13</v>
      </c>
      <c r="C612" s="167" t="s">
        <v>665</v>
      </c>
      <c r="D612" s="175">
        <v>123</v>
      </c>
      <c r="E612" s="175">
        <v>130</v>
      </c>
      <c r="H612" s="245" t="s">
        <v>1589</v>
      </c>
    </row>
    <row r="613" spans="1:8" x14ac:dyDescent="0.25">
      <c r="A613" s="171"/>
      <c r="B613" s="171" t="s">
        <v>1357</v>
      </c>
      <c r="C613" s="192" t="s">
        <v>774</v>
      </c>
      <c r="D613" s="193"/>
      <c r="E613" s="193"/>
    </row>
    <row r="614" spans="1:8" x14ac:dyDescent="0.25">
      <c r="A614" s="180"/>
      <c r="B614" s="180" t="s">
        <v>13</v>
      </c>
      <c r="C614" s="181" t="s">
        <v>1461</v>
      </c>
      <c r="D614" s="175">
        <v>91</v>
      </c>
      <c r="E614" s="175">
        <v>93</v>
      </c>
    </row>
    <row r="615" spans="1:8" x14ac:dyDescent="0.25">
      <c r="A615" s="180"/>
      <c r="B615" s="180" t="s">
        <v>13</v>
      </c>
      <c r="C615" s="181" t="s">
        <v>1462</v>
      </c>
      <c r="D615" s="175">
        <v>94</v>
      </c>
      <c r="E615" s="175">
        <v>96</v>
      </c>
    </row>
    <row r="616" spans="1:8" x14ac:dyDescent="0.25">
      <c r="A616" s="180"/>
      <c r="B616" s="180" t="s">
        <v>13</v>
      </c>
      <c r="C616" s="181" t="s">
        <v>1463</v>
      </c>
      <c r="D616" s="175">
        <v>97</v>
      </c>
      <c r="E616" s="175">
        <v>99</v>
      </c>
    </row>
    <row r="617" spans="1:8" x14ac:dyDescent="0.25">
      <c r="A617" s="180"/>
      <c r="B617" s="180" t="s">
        <v>13</v>
      </c>
      <c r="C617" s="181" t="s">
        <v>1464</v>
      </c>
      <c r="D617" s="175">
        <v>100</v>
      </c>
      <c r="E617" s="175">
        <v>102</v>
      </c>
    </row>
    <row r="618" spans="1:8" x14ac:dyDescent="0.25">
      <c r="A618" s="180"/>
      <c r="B618" s="180" t="s">
        <v>13</v>
      </c>
      <c r="C618" s="181" t="s">
        <v>1465</v>
      </c>
      <c r="D618" s="175">
        <v>103</v>
      </c>
      <c r="E618" s="175">
        <v>105</v>
      </c>
    </row>
    <row r="619" spans="1:8" x14ac:dyDescent="0.25">
      <c r="A619" s="180"/>
      <c r="B619" s="180" t="s">
        <v>13</v>
      </c>
      <c r="C619" s="181" t="s">
        <v>1466</v>
      </c>
      <c r="D619" s="175">
        <v>106</v>
      </c>
      <c r="E619" s="175">
        <v>108</v>
      </c>
    </row>
    <row r="620" spans="1:8" x14ac:dyDescent="0.25">
      <c r="A620" s="180"/>
      <c r="B620" s="180" t="s">
        <v>13</v>
      </c>
      <c r="C620" s="181" t="s">
        <v>1467</v>
      </c>
      <c r="D620" s="175">
        <v>109</v>
      </c>
      <c r="E620" s="175">
        <v>111</v>
      </c>
    </row>
    <row r="621" spans="1:8" x14ac:dyDescent="0.25">
      <c r="A621" s="180"/>
      <c r="B621" s="180" t="s">
        <v>13</v>
      </c>
      <c r="C621" s="181" t="s">
        <v>1468</v>
      </c>
      <c r="D621" s="175">
        <v>112</v>
      </c>
      <c r="E621" s="175">
        <v>113</v>
      </c>
    </row>
    <row r="622" spans="1:8" x14ac:dyDescent="0.25">
      <c r="A622" s="180"/>
      <c r="B622" s="180" t="s">
        <v>13</v>
      </c>
      <c r="C622" s="181" t="s">
        <v>1469</v>
      </c>
      <c r="D622" s="175">
        <v>114</v>
      </c>
      <c r="E622" s="175">
        <v>116</v>
      </c>
    </row>
    <row r="623" spans="1:8" x14ac:dyDescent="0.25">
      <c r="A623" s="180"/>
      <c r="B623" s="180" t="s">
        <v>13</v>
      </c>
      <c r="C623" s="181" t="s">
        <v>1470</v>
      </c>
      <c r="D623" s="175">
        <v>117</v>
      </c>
      <c r="E623" s="175">
        <v>119</v>
      </c>
    </row>
    <row r="624" spans="1:8" x14ac:dyDescent="0.25">
      <c r="A624" s="180"/>
      <c r="B624" s="180" t="s">
        <v>13</v>
      </c>
      <c r="C624" s="181" t="s">
        <v>1471</v>
      </c>
      <c r="D624" s="175">
        <v>120</v>
      </c>
      <c r="E624" s="175">
        <v>122</v>
      </c>
    </row>
    <row r="625" spans="1:8" ht="27.6" x14ac:dyDescent="0.25">
      <c r="A625" s="180"/>
      <c r="B625" s="180" t="s">
        <v>13</v>
      </c>
      <c r="C625" s="167" t="s">
        <v>664</v>
      </c>
      <c r="D625" s="175">
        <v>123</v>
      </c>
      <c r="E625" s="175">
        <v>130</v>
      </c>
      <c r="H625" s="245" t="s">
        <v>1589</v>
      </c>
    </row>
    <row r="626" spans="1:8" x14ac:dyDescent="0.25">
      <c r="A626" s="171"/>
      <c r="B626" s="171" t="s">
        <v>1092</v>
      </c>
      <c r="C626" s="192" t="s">
        <v>652</v>
      </c>
      <c r="D626" s="193"/>
      <c r="E626" s="193"/>
    </row>
    <row r="627" spans="1:8" x14ac:dyDescent="0.25">
      <c r="A627" s="195"/>
      <c r="B627" s="159" t="s">
        <v>13</v>
      </c>
      <c r="C627" s="167" t="s">
        <v>756</v>
      </c>
      <c r="D627" s="189">
        <v>1</v>
      </c>
      <c r="E627" s="189">
        <v>90</v>
      </c>
    </row>
    <row r="628" spans="1:8" x14ac:dyDescent="0.25">
      <c r="A628" s="195"/>
      <c r="B628" s="216" t="s">
        <v>1094</v>
      </c>
      <c r="C628" s="167" t="s">
        <v>1358</v>
      </c>
      <c r="D628" s="189">
        <v>99</v>
      </c>
      <c r="E628" s="189">
        <v>130</v>
      </c>
    </row>
    <row r="629" spans="1:8" x14ac:dyDescent="0.25">
      <c r="A629" s="171"/>
      <c r="B629" s="171" t="s">
        <v>1258</v>
      </c>
      <c r="C629" s="192" t="s">
        <v>773</v>
      </c>
      <c r="D629" s="193"/>
      <c r="E629" s="193"/>
    </row>
    <row r="630" spans="1:8" ht="27.6" x14ac:dyDescent="0.25">
      <c r="A630" s="180"/>
      <c r="B630" s="180" t="s">
        <v>1259</v>
      </c>
      <c r="C630" s="167" t="s">
        <v>1249</v>
      </c>
      <c r="D630" s="175">
        <v>91</v>
      </c>
      <c r="E630" s="175">
        <v>93</v>
      </c>
    </row>
    <row r="631" spans="1:8" ht="27.6" x14ac:dyDescent="0.25">
      <c r="A631" s="180"/>
      <c r="B631" s="180" t="s">
        <v>1260</v>
      </c>
      <c r="C631" s="167" t="s">
        <v>575</v>
      </c>
      <c r="D631" s="175">
        <v>94</v>
      </c>
      <c r="E631" s="175">
        <v>96</v>
      </c>
    </row>
    <row r="632" spans="1:8" ht="27.6" x14ac:dyDescent="0.25">
      <c r="A632" s="180"/>
      <c r="B632" s="180" t="s">
        <v>1261</v>
      </c>
      <c r="C632" s="167" t="s">
        <v>577</v>
      </c>
      <c r="D632" s="175">
        <v>97</v>
      </c>
      <c r="E632" s="175">
        <v>99</v>
      </c>
    </row>
    <row r="633" spans="1:8" ht="27.6" x14ac:dyDescent="0.25">
      <c r="A633" s="180"/>
      <c r="B633" s="180" t="s">
        <v>1262</v>
      </c>
      <c r="C633" s="167" t="s">
        <v>574</v>
      </c>
      <c r="D633" s="175">
        <v>100</v>
      </c>
      <c r="E633" s="175">
        <v>102</v>
      </c>
    </row>
    <row r="634" spans="1:8" ht="27.6" x14ac:dyDescent="0.25">
      <c r="A634" s="180"/>
      <c r="B634" s="180" t="s">
        <v>1263</v>
      </c>
      <c r="C634" s="167" t="s">
        <v>576</v>
      </c>
      <c r="D634" s="175">
        <v>103</v>
      </c>
      <c r="E634" s="175">
        <v>105</v>
      </c>
    </row>
    <row r="635" spans="1:8" ht="27.6" x14ac:dyDescent="0.25">
      <c r="A635" s="180"/>
      <c r="B635" s="180" t="s">
        <v>1264</v>
      </c>
      <c r="C635" s="167" t="s">
        <v>811</v>
      </c>
      <c r="D635" s="175">
        <v>106</v>
      </c>
      <c r="E635" s="175">
        <v>108</v>
      </c>
    </row>
    <row r="636" spans="1:8" ht="27.6" x14ac:dyDescent="0.25">
      <c r="A636" s="180"/>
      <c r="B636" s="180" t="s">
        <v>1265</v>
      </c>
      <c r="C636" s="167" t="s">
        <v>812</v>
      </c>
      <c r="D636" s="175">
        <v>109</v>
      </c>
      <c r="E636" s="175">
        <v>111</v>
      </c>
    </row>
    <row r="637" spans="1:8" ht="27.6" x14ac:dyDescent="0.25">
      <c r="A637" s="180"/>
      <c r="B637" s="180" t="s">
        <v>1266</v>
      </c>
      <c r="C637" s="167" t="s">
        <v>813</v>
      </c>
      <c r="D637" s="175">
        <v>112</v>
      </c>
      <c r="E637" s="175">
        <v>113</v>
      </c>
    </row>
    <row r="638" spans="1:8" ht="27.6" x14ac:dyDescent="0.25">
      <c r="A638" s="180"/>
      <c r="B638" s="180" t="s">
        <v>1267</v>
      </c>
      <c r="C638" s="167" t="s">
        <v>814</v>
      </c>
      <c r="D638" s="175">
        <v>114</v>
      </c>
      <c r="E638" s="175">
        <v>116</v>
      </c>
    </row>
    <row r="639" spans="1:8" ht="27.6" x14ac:dyDescent="0.25">
      <c r="A639" s="180"/>
      <c r="B639" s="180" t="s">
        <v>1268</v>
      </c>
      <c r="C639" s="167" t="s">
        <v>815</v>
      </c>
      <c r="D639" s="175">
        <v>117</v>
      </c>
      <c r="E639" s="175">
        <v>119</v>
      </c>
    </row>
    <row r="640" spans="1:8" ht="27.6" x14ac:dyDescent="0.25">
      <c r="A640" s="180"/>
      <c r="B640" s="180" t="s">
        <v>1269</v>
      </c>
      <c r="C640" s="167" t="s">
        <v>1250</v>
      </c>
      <c r="D640" s="175">
        <v>120</v>
      </c>
      <c r="E640" s="175">
        <v>122</v>
      </c>
    </row>
    <row r="641" spans="1:8" ht="27.6" x14ac:dyDescent="0.25">
      <c r="A641" s="180"/>
      <c r="B641" s="180" t="s">
        <v>1270</v>
      </c>
      <c r="C641" s="167" t="s">
        <v>810</v>
      </c>
      <c r="D641" s="175">
        <v>123</v>
      </c>
      <c r="E641" s="175">
        <v>130</v>
      </c>
      <c r="H641" s="245" t="s">
        <v>1589</v>
      </c>
    </row>
    <row r="642" spans="1:8" x14ac:dyDescent="0.25">
      <c r="A642" s="171"/>
      <c r="B642" s="171" t="s">
        <v>1359</v>
      </c>
      <c r="C642" s="192" t="s">
        <v>774</v>
      </c>
      <c r="D642" s="193"/>
      <c r="E642" s="193"/>
    </row>
    <row r="643" spans="1:8" ht="27.6" x14ac:dyDescent="0.25">
      <c r="A643" s="180"/>
      <c r="B643" s="180" t="s">
        <v>1360</v>
      </c>
      <c r="C643" s="167" t="s">
        <v>1251</v>
      </c>
      <c r="D643" s="175">
        <v>91</v>
      </c>
      <c r="E643" s="175">
        <v>93</v>
      </c>
    </row>
    <row r="644" spans="1:8" ht="27.6" x14ac:dyDescent="0.25">
      <c r="A644" s="180"/>
      <c r="B644" s="180" t="s">
        <v>1361</v>
      </c>
      <c r="C644" s="167" t="s">
        <v>1252</v>
      </c>
      <c r="D644" s="175">
        <v>94</v>
      </c>
      <c r="E644" s="175">
        <v>96</v>
      </c>
    </row>
    <row r="645" spans="1:8" ht="27.6" x14ac:dyDescent="0.25">
      <c r="A645" s="180"/>
      <c r="B645" s="180" t="s">
        <v>1362</v>
      </c>
      <c r="C645" s="167" t="s">
        <v>1253</v>
      </c>
      <c r="D645" s="175">
        <v>97</v>
      </c>
      <c r="E645" s="175">
        <v>99</v>
      </c>
    </row>
    <row r="646" spans="1:8" ht="27.6" x14ac:dyDescent="0.25">
      <c r="A646" s="180"/>
      <c r="B646" s="180" t="s">
        <v>1363</v>
      </c>
      <c r="C646" s="167" t="s">
        <v>1254</v>
      </c>
      <c r="D646" s="175">
        <v>100</v>
      </c>
      <c r="E646" s="175">
        <v>102</v>
      </c>
    </row>
    <row r="647" spans="1:8" ht="27.6" x14ac:dyDescent="0.25">
      <c r="A647" s="180"/>
      <c r="B647" s="180" t="s">
        <v>1364</v>
      </c>
      <c r="C647" s="167" t="s">
        <v>1062</v>
      </c>
      <c r="D647" s="175">
        <v>103</v>
      </c>
      <c r="E647" s="175">
        <v>105</v>
      </c>
    </row>
    <row r="648" spans="1:8" ht="27.6" x14ac:dyDescent="0.25">
      <c r="A648" s="180"/>
      <c r="B648" s="180" t="s">
        <v>1365</v>
      </c>
      <c r="C648" s="167" t="s">
        <v>1063</v>
      </c>
      <c r="D648" s="175">
        <v>106</v>
      </c>
      <c r="E648" s="175">
        <v>108</v>
      </c>
    </row>
    <row r="649" spans="1:8" ht="27.6" x14ac:dyDescent="0.25">
      <c r="A649" s="180"/>
      <c r="B649" s="180" t="s">
        <v>1366</v>
      </c>
      <c r="C649" s="167" t="s">
        <v>1064</v>
      </c>
      <c r="D649" s="175">
        <v>109</v>
      </c>
      <c r="E649" s="175">
        <v>111</v>
      </c>
    </row>
    <row r="650" spans="1:8" ht="27.6" x14ac:dyDescent="0.25">
      <c r="A650" s="180"/>
      <c r="B650" s="180" t="s">
        <v>1367</v>
      </c>
      <c r="C650" s="167" t="s">
        <v>1065</v>
      </c>
      <c r="D650" s="175">
        <v>112</v>
      </c>
      <c r="E650" s="175">
        <v>113</v>
      </c>
    </row>
    <row r="651" spans="1:8" ht="27.6" x14ac:dyDescent="0.25">
      <c r="A651" s="180"/>
      <c r="B651" s="180" t="s">
        <v>1368</v>
      </c>
      <c r="C651" s="167" t="s">
        <v>1255</v>
      </c>
      <c r="D651" s="175">
        <v>114</v>
      </c>
      <c r="E651" s="175">
        <v>116</v>
      </c>
    </row>
    <row r="652" spans="1:8" ht="27.6" x14ac:dyDescent="0.25">
      <c r="A652" s="180"/>
      <c r="B652" s="180" t="s">
        <v>1369</v>
      </c>
      <c r="C652" s="167" t="s">
        <v>1256</v>
      </c>
      <c r="D652" s="175">
        <v>117</v>
      </c>
      <c r="E652" s="175">
        <v>119</v>
      </c>
    </row>
    <row r="653" spans="1:8" ht="27.6" x14ac:dyDescent="0.25">
      <c r="A653" s="180"/>
      <c r="B653" s="180" t="s">
        <v>1370</v>
      </c>
      <c r="C653" s="167" t="s">
        <v>1257</v>
      </c>
      <c r="D653" s="175">
        <v>120</v>
      </c>
      <c r="E653" s="175">
        <v>122</v>
      </c>
    </row>
    <row r="654" spans="1:8" ht="27.6" x14ac:dyDescent="0.25">
      <c r="A654" s="180"/>
      <c r="B654" s="180" t="s">
        <v>1371</v>
      </c>
      <c r="C654" s="167" t="s">
        <v>816</v>
      </c>
      <c r="D654" s="175">
        <v>123</v>
      </c>
      <c r="E654" s="175">
        <v>130</v>
      </c>
      <c r="H654" s="245" t="s">
        <v>1589</v>
      </c>
    </row>
    <row r="655" spans="1:8" x14ac:dyDescent="0.25">
      <c r="A655" s="171"/>
      <c r="B655" s="171" t="s">
        <v>1095</v>
      </c>
      <c r="C655" s="192" t="s">
        <v>653</v>
      </c>
      <c r="D655" s="193"/>
      <c r="E655" s="193"/>
    </row>
    <row r="656" spans="1:8" x14ac:dyDescent="0.25">
      <c r="A656" s="195"/>
      <c r="B656" s="157" t="s">
        <v>13</v>
      </c>
      <c r="C656" s="167" t="s">
        <v>757</v>
      </c>
      <c r="D656" s="189">
        <v>1</v>
      </c>
      <c r="E656" s="189">
        <v>90</v>
      </c>
    </row>
    <row r="657" spans="1:8" x14ac:dyDescent="0.25">
      <c r="A657" s="195"/>
      <c r="B657" s="216" t="s">
        <v>1097</v>
      </c>
      <c r="C657" s="167" t="s">
        <v>1373</v>
      </c>
      <c r="D657" s="189">
        <v>99</v>
      </c>
      <c r="E657" s="189">
        <v>130</v>
      </c>
    </row>
    <row r="658" spans="1:8" x14ac:dyDescent="0.25">
      <c r="A658" s="171"/>
      <c r="B658" s="171" t="s">
        <v>1098</v>
      </c>
      <c r="C658" s="192" t="s">
        <v>773</v>
      </c>
      <c r="D658" s="193"/>
      <c r="E658" s="193"/>
    </row>
    <row r="659" spans="1:8" x14ac:dyDescent="0.25">
      <c r="A659" s="180"/>
      <c r="B659" s="180" t="s">
        <v>1099</v>
      </c>
      <c r="C659" s="167" t="s">
        <v>627</v>
      </c>
      <c r="D659" s="175">
        <v>91</v>
      </c>
      <c r="E659" s="175">
        <v>93</v>
      </c>
    </row>
    <row r="660" spans="1:8" x14ac:dyDescent="0.25">
      <c r="A660" s="180"/>
      <c r="B660" s="180" t="s">
        <v>1271</v>
      </c>
      <c r="C660" s="167" t="s">
        <v>628</v>
      </c>
      <c r="D660" s="175">
        <v>94</v>
      </c>
      <c r="E660" s="175">
        <v>96</v>
      </c>
    </row>
    <row r="661" spans="1:8" x14ac:dyDescent="0.25">
      <c r="A661" s="180"/>
      <c r="B661" s="180" t="s">
        <v>1272</v>
      </c>
      <c r="C661" s="167" t="s">
        <v>629</v>
      </c>
      <c r="D661" s="175">
        <v>97</v>
      </c>
      <c r="E661" s="175">
        <v>99</v>
      </c>
    </row>
    <row r="662" spans="1:8" x14ac:dyDescent="0.25">
      <c r="A662" s="180"/>
      <c r="B662" s="180" t="s">
        <v>1273</v>
      </c>
      <c r="C662" s="167" t="s">
        <v>630</v>
      </c>
      <c r="D662" s="175">
        <v>100</v>
      </c>
      <c r="E662" s="175">
        <v>102</v>
      </c>
    </row>
    <row r="663" spans="1:8" x14ac:dyDescent="0.25">
      <c r="A663" s="180"/>
      <c r="B663" s="180" t="s">
        <v>1274</v>
      </c>
      <c r="C663" s="167" t="s">
        <v>631</v>
      </c>
      <c r="D663" s="175">
        <v>103</v>
      </c>
      <c r="E663" s="175">
        <v>105</v>
      </c>
    </row>
    <row r="664" spans="1:8" x14ac:dyDescent="0.25">
      <c r="A664" s="180"/>
      <c r="B664" s="180" t="s">
        <v>1275</v>
      </c>
      <c r="C664" s="167" t="s">
        <v>632</v>
      </c>
      <c r="D664" s="175">
        <v>106</v>
      </c>
      <c r="E664" s="175">
        <v>108</v>
      </c>
    </row>
    <row r="665" spans="1:8" x14ac:dyDescent="0.25">
      <c r="A665" s="180"/>
      <c r="B665" s="180" t="s">
        <v>1276</v>
      </c>
      <c r="C665" s="167" t="s">
        <v>633</v>
      </c>
      <c r="D665" s="175">
        <v>109</v>
      </c>
      <c r="E665" s="175">
        <v>111</v>
      </c>
    </row>
    <row r="666" spans="1:8" x14ac:dyDescent="0.25">
      <c r="A666" s="180"/>
      <c r="B666" s="180" t="s">
        <v>1277</v>
      </c>
      <c r="C666" s="167" t="s">
        <v>634</v>
      </c>
      <c r="D666" s="175">
        <v>112</v>
      </c>
      <c r="E666" s="175">
        <v>113</v>
      </c>
    </row>
    <row r="667" spans="1:8" x14ac:dyDescent="0.25">
      <c r="A667" s="180"/>
      <c r="B667" s="180" t="s">
        <v>1278</v>
      </c>
      <c r="C667" s="167" t="s">
        <v>635</v>
      </c>
      <c r="D667" s="175">
        <v>114</v>
      </c>
      <c r="E667" s="175">
        <v>116</v>
      </c>
    </row>
    <row r="668" spans="1:8" x14ac:dyDescent="0.25">
      <c r="A668" s="180"/>
      <c r="B668" s="180" t="s">
        <v>1279</v>
      </c>
      <c r="C668" s="167" t="s">
        <v>636</v>
      </c>
      <c r="D668" s="175">
        <v>117</v>
      </c>
      <c r="E668" s="175">
        <v>119</v>
      </c>
    </row>
    <row r="669" spans="1:8" x14ac:dyDescent="0.25">
      <c r="A669" s="180"/>
      <c r="B669" s="180" t="s">
        <v>1280</v>
      </c>
      <c r="C669" s="167" t="s">
        <v>637</v>
      </c>
      <c r="D669" s="175">
        <v>120</v>
      </c>
      <c r="E669" s="175">
        <v>122</v>
      </c>
    </row>
    <row r="670" spans="1:8" ht="27.6" x14ac:dyDescent="0.25">
      <c r="A670" s="180"/>
      <c r="B670" s="180" t="s">
        <v>1281</v>
      </c>
      <c r="C670" s="167" t="s">
        <v>817</v>
      </c>
      <c r="D670" s="175">
        <v>123</v>
      </c>
      <c r="E670" s="175">
        <v>130</v>
      </c>
      <c r="H670" s="245" t="s">
        <v>1589</v>
      </c>
    </row>
    <row r="671" spans="1:8" x14ac:dyDescent="0.25">
      <c r="A671" s="171"/>
      <c r="B671" s="171" t="s">
        <v>1374</v>
      </c>
      <c r="C671" s="192" t="s">
        <v>774</v>
      </c>
      <c r="D671" s="193"/>
      <c r="E671" s="193"/>
    </row>
    <row r="672" spans="1:8" x14ac:dyDescent="0.25">
      <c r="A672" s="180"/>
      <c r="B672" s="180" t="s">
        <v>1375</v>
      </c>
      <c r="C672" s="167" t="s">
        <v>638</v>
      </c>
      <c r="D672" s="175">
        <v>91</v>
      </c>
      <c r="E672" s="175">
        <v>93</v>
      </c>
    </row>
    <row r="673" spans="1:8" x14ac:dyDescent="0.25">
      <c r="A673" s="180"/>
      <c r="B673" s="180" t="s">
        <v>1376</v>
      </c>
      <c r="C673" s="167" t="s">
        <v>639</v>
      </c>
      <c r="D673" s="175">
        <v>94</v>
      </c>
      <c r="E673" s="175">
        <v>96</v>
      </c>
    </row>
    <row r="674" spans="1:8" x14ac:dyDescent="0.25">
      <c r="A674" s="180"/>
      <c r="B674" s="180" t="s">
        <v>1377</v>
      </c>
      <c r="C674" s="167" t="s">
        <v>640</v>
      </c>
      <c r="D674" s="175">
        <v>97</v>
      </c>
      <c r="E674" s="175">
        <v>99</v>
      </c>
    </row>
    <row r="675" spans="1:8" x14ac:dyDescent="0.25">
      <c r="A675" s="180"/>
      <c r="B675" s="180" t="s">
        <v>1378</v>
      </c>
      <c r="C675" s="167" t="s">
        <v>641</v>
      </c>
      <c r="D675" s="175">
        <v>100</v>
      </c>
      <c r="E675" s="175">
        <v>102</v>
      </c>
    </row>
    <row r="676" spans="1:8" x14ac:dyDescent="0.25">
      <c r="A676" s="180"/>
      <c r="B676" s="180" t="s">
        <v>1379</v>
      </c>
      <c r="C676" s="167" t="s">
        <v>642</v>
      </c>
      <c r="D676" s="175">
        <v>103</v>
      </c>
      <c r="E676" s="175">
        <v>105</v>
      </c>
    </row>
    <row r="677" spans="1:8" x14ac:dyDescent="0.25">
      <c r="A677" s="180"/>
      <c r="B677" s="180" t="s">
        <v>1380</v>
      </c>
      <c r="C677" s="167" t="s">
        <v>643</v>
      </c>
      <c r="D677" s="175">
        <v>106</v>
      </c>
      <c r="E677" s="175">
        <v>108</v>
      </c>
    </row>
    <row r="678" spans="1:8" x14ac:dyDescent="0.25">
      <c r="A678" s="180"/>
      <c r="B678" s="180" t="s">
        <v>1381</v>
      </c>
      <c r="C678" s="167" t="s">
        <v>644</v>
      </c>
      <c r="D678" s="175">
        <v>109</v>
      </c>
      <c r="E678" s="175">
        <v>111</v>
      </c>
    </row>
    <row r="679" spans="1:8" x14ac:dyDescent="0.25">
      <c r="A679" s="180"/>
      <c r="B679" s="180" t="s">
        <v>1382</v>
      </c>
      <c r="C679" s="167" t="s">
        <v>645</v>
      </c>
      <c r="D679" s="175">
        <v>112</v>
      </c>
      <c r="E679" s="175">
        <v>113</v>
      </c>
    </row>
    <row r="680" spans="1:8" x14ac:dyDescent="0.25">
      <c r="A680" s="180"/>
      <c r="B680" s="180" t="s">
        <v>1383</v>
      </c>
      <c r="C680" s="167" t="s">
        <v>1282</v>
      </c>
      <c r="D680" s="175">
        <v>114</v>
      </c>
      <c r="E680" s="175">
        <v>116</v>
      </c>
    </row>
    <row r="681" spans="1:8" x14ac:dyDescent="0.25">
      <c r="A681" s="180"/>
      <c r="B681" s="180" t="s">
        <v>1384</v>
      </c>
      <c r="C681" s="167" t="s">
        <v>1283</v>
      </c>
      <c r="D681" s="175">
        <v>117</v>
      </c>
      <c r="E681" s="175">
        <v>119</v>
      </c>
    </row>
    <row r="682" spans="1:8" x14ac:dyDescent="0.25">
      <c r="A682" s="180"/>
      <c r="B682" s="180" t="s">
        <v>1385</v>
      </c>
      <c r="C682" s="167" t="s">
        <v>1284</v>
      </c>
      <c r="D682" s="175">
        <v>120</v>
      </c>
      <c r="E682" s="175">
        <v>122</v>
      </c>
    </row>
    <row r="683" spans="1:8" ht="27.6" x14ac:dyDescent="0.25">
      <c r="A683" s="180"/>
      <c r="B683" s="180" t="s">
        <v>1386</v>
      </c>
      <c r="C683" s="167" t="s">
        <v>818</v>
      </c>
      <c r="D683" s="175">
        <v>123</v>
      </c>
      <c r="E683" s="175">
        <v>130</v>
      </c>
      <c r="H683" s="245" t="s">
        <v>1589</v>
      </c>
    </row>
    <row r="684" spans="1:8" x14ac:dyDescent="0.25">
      <c r="A684" s="171"/>
      <c r="B684" s="171" t="s">
        <v>1073</v>
      </c>
      <c r="C684" s="192" t="s">
        <v>654</v>
      </c>
      <c r="D684" s="193"/>
      <c r="E684" s="193"/>
    </row>
    <row r="685" spans="1:8" x14ac:dyDescent="0.25">
      <c r="A685" s="198"/>
      <c r="B685" s="194" t="s">
        <v>13</v>
      </c>
      <c r="C685" s="167" t="s">
        <v>758</v>
      </c>
      <c r="D685" s="189">
        <v>1</v>
      </c>
      <c r="E685" s="189">
        <v>90</v>
      </c>
    </row>
    <row r="686" spans="1:8" x14ac:dyDescent="0.25">
      <c r="A686" s="171"/>
      <c r="B686" s="171" t="s">
        <v>1100</v>
      </c>
      <c r="C686" s="192" t="s">
        <v>773</v>
      </c>
      <c r="D686" s="193"/>
      <c r="E686" s="193"/>
    </row>
    <row r="687" spans="1:8" ht="27.6" x14ac:dyDescent="0.25">
      <c r="A687" s="180"/>
      <c r="B687" s="180" t="s">
        <v>1285</v>
      </c>
      <c r="C687" s="167" t="s">
        <v>591</v>
      </c>
      <c r="D687" s="175">
        <v>91</v>
      </c>
      <c r="E687" s="175">
        <v>93</v>
      </c>
    </row>
    <row r="688" spans="1:8" ht="27.6" x14ac:dyDescent="0.25">
      <c r="A688" s="180"/>
      <c r="B688" s="180" t="s">
        <v>1288</v>
      </c>
      <c r="C688" s="167" t="s">
        <v>593</v>
      </c>
      <c r="D688" s="175">
        <v>94</v>
      </c>
      <c r="E688" s="175">
        <v>96</v>
      </c>
    </row>
    <row r="689" spans="1:8" ht="27.6" x14ac:dyDescent="0.25">
      <c r="A689" s="180"/>
      <c r="B689" s="180" t="s">
        <v>1289</v>
      </c>
      <c r="C689" s="167" t="s">
        <v>595</v>
      </c>
      <c r="D689" s="175">
        <v>97</v>
      </c>
      <c r="E689" s="175">
        <v>99</v>
      </c>
    </row>
    <row r="690" spans="1:8" ht="27.6" x14ac:dyDescent="0.25">
      <c r="A690" s="180"/>
      <c r="B690" s="180" t="s">
        <v>1290</v>
      </c>
      <c r="C690" s="167" t="s">
        <v>592</v>
      </c>
      <c r="D690" s="175">
        <v>100</v>
      </c>
      <c r="E690" s="175">
        <v>102</v>
      </c>
    </row>
    <row r="691" spans="1:8" ht="27.6" x14ac:dyDescent="0.25">
      <c r="A691" s="180"/>
      <c r="B691" s="180" t="s">
        <v>1291</v>
      </c>
      <c r="C691" s="167" t="s">
        <v>594</v>
      </c>
      <c r="D691" s="175">
        <v>103</v>
      </c>
      <c r="E691" s="175">
        <v>105</v>
      </c>
    </row>
    <row r="692" spans="1:8" ht="27.6" x14ac:dyDescent="0.25">
      <c r="A692" s="180"/>
      <c r="B692" s="180" t="s">
        <v>1292</v>
      </c>
      <c r="C692" s="167" t="s">
        <v>596</v>
      </c>
      <c r="D692" s="175">
        <v>106</v>
      </c>
      <c r="E692" s="175">
        <v>108</v>
      </c>
    </row>
    <row r="693" spans="1:8" ht="27.6" x14ac:dyDescent="0.25">
      <c r="A693" s="180"/>
      <c r="B693" s="180" t="s">
        <v>1293</v>
      </c>
      <c r="C693" s="167" t="s">
        <v>1286</v>
      </c>
      <c r="D693" s="175">
        <v>109</v>
      </c>
      <c r="E693" s="175">
        <v>111</v>
      </c>
    </row>
    <row r="694" spans="1:8" ht="27.6" x14ac:dyDescent="0.25">
      <c r="A694" s="180"/>
      <c r="B694" s="180" t="s">
        <v>1294</v>
      </c>
      <c r="C694" s="167" t="s">
        <v>598</v>
      </c>
      <c r="D694" s="175">
        <v>112</v>
      </c>
      <c r="E694" s="175">
        <v>113</v>
      </c>
    </row>
    <row r="695" spans="1:8" ht="27.6" x14ac:dyDescent="0.25">
      <c r="A695" s="180"/>
      <c r="B695" s="180" t="s">
        <v>1295</v>
      </c>
      <c r="C695" s="167" t="s">
        <v>599</v>
      </c>
      <c r="D695" s="175">
        <v>114</v>
      </c>
      <c r="E695" s="175">
        <v>116</v>
      </c>
    </row>
    <row r="696" spans="1:8" ht="27.6" x14ac:dyDescent="0.25">
      <c r="A696" s="180"/>
      <c r="B696" s="180" t="s">
        <v>1296</v>
      </c>
      <c r="C696" s="167" t="s">
        <v>597</v>
      </c>
      <c r="D696" s="175">
        <v>117</v>
      </c>
      <c r="E696" s="175">
        <v>119</v>
      </c>
    </row>
    <row r="697" spans="1:8" ht="27.6" x14ac:dyDescent="0.25">
      <c r="A697" s="180"/>
      <c r="B697" s="180" t="s">
        <v>1297</v>
      </c>
      <c r="C697" s="167" t="s">
        <v>1287</v>
      </c>
      <c r="D697" s="175">
        <v>120</v>
      </c>
      <c r="E697" s="175">
        <v>122</v>
      </c>
    </row>
    <row r="698" spans="1:8" ht="27.6" x14ac:dyDescent="0.25">
      <c r="A698" s="180"/>
      <c r="B698" s="180" t="s">
        <v>1298</v>
      </c>
      <c r="C698" s="167" t="s">
        <v>819</v>
      </c>
      <c r="D698" s="175">
        <v>123</v>
      </c>
      <c r="E698" s="175">
        <v>130</v>
      </c>
      <c r="H698" s="245" t="s">
        <v>1589</v>
      </c>
    </row>
    <row r="699" spans="1:8" x14ac:dyDescent="0.25">
      <c r="A699" s="171"/>
      <c r="B699" s="171" t="s">
        <v>1302</v>
      </c>
      <c r="C699" s="192" t="s">
        <v>774</v>
      </c>
      <c r="D699" s="193"/>
      <c r="E699" s="193"/>
    </row>
    <row r="700" spans="1:8" ht="27.6" x14ac:dyDescent="0.25">
      <c r="A700" s="180"/>
      <c r="B700" s="180" t="s">
        <v>1303</v>
      </c>
      <c r="C700" s="167" t="s">
        <v>600</v>
      </c>
      <c r="D700" s="175">
        <v>91</v>
      </c>
      <c r="E700" s="175">
        <v>93</v>
      </c>
    </row>
    <row r="701" spans="1:8" ht="27.6" x14ac:dyDescent="0.25">
      <c r="A701" s="180"/>
      <c r="B701" s="180" t="s">
        <v>1304</v>
      </c>
      <c r="C701" s="167" t="s">
        <v>601</v>
      </c>
      <c r="D701" s="175">
        <v>94</v>
      </c>
      <c r="E701" s="175">
        <v>96</v>
      </c>
    </row>
    <row r="702" spans="1:8" ht="27.6" x14ac:dyDescent="0.25">
      <c r="A702" s="180"/>
      <c r="B702" s="180" t="s">
        <v>1305</v>
      </c>
      <c r="C702" s="167" t="s">
        <v>602</v>
      </c>
      <c r="D702" s="175">
        <v>97</v>
      </c>
      <c r="E702" s="175">
        <v>99</v>
      </c>
    </row>
    <row r="703" spans="1:8" ht="27.6" x14ac:dyDescent="0.25">
      <c r="A703" s="180"/>
      <c r="B703" s="180" t="s">
        <v>1306</v>
      </c>
      <c r="C703" s="167" t="s">
        <v>609</v>
      </c>
      <c r="D703" s="175">
        <v>100</v>
      </c>
      <c r="E703" s="175">
        <v>102</v>
      </c>
    </row>
    <row r="704" spans="1:8" ht="27.6" x14ac:dyDescent="0.25">
      <c r="A704" s="180"/>
      <c r="B704" s="180" t="s">
        <v>1307</v>
      </c>
      <c r="C704" s="167" t="s">
        <v>1070</v>
      </c>
      <c r="D704" s="175">
        <v>103</v>
      </c>
      <c r="E704" s="175">
        <v>105</v>
      </c>
    </row>
    <row r="705" spans="1:8" ht="27.6" x14ac:dyDescent="0.25">
      <c r="A705" s="180"/>
      <c r="B705" s="180" t="s">
        <v>1308</v>
      </c>
      <c r="C705" s="167" t="s">
        <v>610</v>
      </c>
      <c r="D705" s="175">
        <v>106</v>
      </c>
      <c r="E705" s="175">
        <v>108</v>
      </c>
    </row>
    <row r="706" spans="1:8" ht="27.6" x14ac:dyDescent="0.25">
      <c r="A706" s="180"/>
      <c r="B706" s="180" t="s">
        <v>1309</v>
      </c>
      <c r="C706" s="167" t="s">
        <v>611</v>
      </c>
      <c r="D706" s="175">
        <v>109</v>
      </c>
      <c r="E706" s="175">
        <v>111</v>
      </c>
    </row>
    <row r="707" spans="1:8" ht="27.6" x14ac:dyDescent="0.25">
      <c r="A707" s="180"/>
      <c r="B707" s="180" t="s">
        <v>1310</v>
      </c>
      <c r="C707" s="167" t="s">
        <v>612</v>
      </c>
      <c r="D707" s="175">
        <v>112</v>
      </c>
      <c r="E707" s="175">
        <v>113</v>
      </c>
    </row>
    <row r="708" spans="1:8" ht="27.6" x14ac:dyDescent="0.25">
      <c r="A708" s="180"/>
      <c r="B708" s="180" t="s">
        <v>1311</v>
      </c>
      <c r="C708" s="167" t="s">
        <v>1299</v>
      </c>
      <c r="D708" s="175">
        <v>114</v>
      </c>
      <c r="E708" s="175">
        <v>116</v>
      </c>
    </row>
    <row r="709" spans="1:8" ht="27.6" x14ac:dyDescent="0.25">
      <c r="A709" s="180"/>
      <c r="B709" s="180" t="s">
        <v>1312</v>
      </c>
      <c r="C709" s="167" t="s">
        <v>1300</v>
      </c>
      <c r="D709" s="175">
        <v>117</v>
      </c>
      <c r="E709" s="175">
        <v>119</v>
      </c>
    </row>
    <row r="710" spans="1:8" ht="27.6" x14ac:dyDescent="0.25">
      <c r="A710" s="180"/>
      <c r="B710" s="180" t="s">
        <v>1313</v>
      </c>
      <c r="C710" s="167" t="s">
        <v>1301</v>
      </c>
      <c r="D710" s="175">
        <v>120</v>
      </c>
      <c r="E710" s="175">
        <v>122</v>
      </c>
    </row>
    <row r="711" spans="1:8" ht="27.6" x14ac:dyDescent="0.25">
      <c r="A711" s="180"/>
      <c r="B711" s="180" t="s">
        <v>1314</v>
      </c>
      <c r="C711" s="167" t="s">
        <v>820</v>
      </c>
      <c r="D711" s="175">
        <v>123</v>
      </c>
      <c r="E711" s="175">
        <v>130</v>
      </c>
      <c r="H711" s="245" t="s">
        <v>1589</v>
      </c>
    </row>
    <row r="712" spans="1:8" x14ac:dyDescent="0.25">
      <c r="A712" s="171"/>
      <c r="B712" s="171" t="s">
        <v>1072</v>
      </c>
      <c r="C712" s="192" t="s">
        <v>655</v>
      </c>
      <c r="D712" s="193"/>
      <c r="E712" s="193"/>
    </row>
    <row r="713" spans="1:8" ht="27.6" x14ac:dyDescent="0.25">
      <c r="A713" s="195"/>
      <c r="B713" s="157" t="s">
        <v>13</v>
      </c>
      <c r="C713" s="167" t="s">
        <v>759</v>
      </c>
      <c r="D713" s="189">
        <v>1</v>
      </c>
      <c r="E713" s="189">
        <v>90</v>
      </c>
    </row>
    <row r="714" spans="1:8" x14ac:dyDescent="0.25">
      <c r="A714" s="195"/>
      <c r="B714" s="216" t="s">
        <v>1315</v>
      </c>
      <c r="C714" s="167" t="s">
        <v>1388</v>
      </c>
      <c r="D714" s="189">
        <v>99</v>
      </c>
      <c r="E714" s="189">
        <v>130</v>
      </c>
    </row>
    <row r="715" spans="1:8" x14ac:dyDescent="0.25">
      <c r="A715" s="171"/>
      <c r="B715" s="171" t="s">
        <v>1316</v>
      </c>
      <c r="C715" s="192" t="s">
        <v>773</v>
      </c>
      <c r="D715" s="193"/>
      <c r="E715" s="193"/>
    </row>
    <row r="716" spans="1:8" ht="27.6" x14ac:dyDescent="0.25">
      <c r="A716" s="180"/>
      <c r="B716" s="180" t="s">
        <v>1317</v>
      </c>
      <c r="C716" s="167" t="s">
        <v>624</v>
      </c>
      <c r="D716" s="175">
        <v>91</v>
      </c>
      <c r="E716" s="175">
        <v>93</v>
      </c>
    </row>
    <row r="717" spans="1:8" ht="27.6" x14ac:dyDescent="0.25">
      <c r="A717" s="180"/>
      <c r="B717" s="180" t="s">
        <v>1321</v>
      </c>
      <c r="C717" s="167" t="s">
        <v>579</v>
      </c>
      <c r="D717" s="175">
        <v>94</v>
      </c>
      <c r="E717" s="175">
        <v>96</v>
      </c>
    </row>
    <row r="718" spans="1:8" ht="27.6" x14ac:dyDescent="0.25">
      <c r="A718" s="180"/>
      <c r="B718" s="180" t="s">
        <v>1322</v>
      </c>
      <c r="C718" s="167" t="s">
        <v>581</v>
      </c>
      <c r="D718" s="175">
        <v>97</v>
      </c>
      <c r="E718" s="175">
        <v>99</v>
      </c>
    </row>
    <row r="719" spans="1:8" ht="27.6" x14ac:dyDescent="0.25">
      <c r="A719" s="180"/>
      <c r="B719" s="180" t="s">
        <v>1323</v>
      </c>
      <c r="C719" s="167" t="s">
        <v>578</v>
      </c>
      <c r="D719" s="175">
        <v>100</v>
      </c>
      <c r="E719" s="175">
        <v>102</v>
      </c>
    </row>
    <row r="720" spans="1:8" ht="27.6" x14ac:dyDescent="0.25">
      <c r="A720" s="180"/>
      <c r="B720" s="180" t="s">
        <v>1324</v>
      </c>
      <c r="C720" s="167" t="s">
        <v>580</v>
      </c>
      <c r="D720" s="175">
        <v>103</v>
      </c>
      <c r="E720" s="175">
        <v>105</v>
      </c>
    </row>
    <row r="721" spans="1:8" ht="27.6" x14ac:dyDescent="0.25">
      <c r="A721" s="180"/>
      <c r="B721" s="180" t="s">
        <v>1325</v>
      </c>
      <c r="C721" s="167" t="s">
        <v>582</v>
      </c>
      <c r="D721" s="175">
        <v>106</v>
      </c>
      <c r="E721" s="175">
        <v>108</v>
      </c>
    </row>
    <row r="722" spans="1:8" ht="27.6" x14ac:dyDescent="0.25">
      <c r="A722" s="180"/>
      <c r="B722" s="180" t="s">
        <v>1326</v>
      </c>
      <c r="C722" s="167" t="s">
        <v>585</v>
      </c>
      <c r="D722" s="175">
        <v>109</v>
      </c>
      <c r="E722" s="175">
        <v>111</v>
      </c>
    </row>
    <row r="723" spans="1:8" ht="27.6" x14ac:dyDescent="0.25">
      <c r="A723" s="180"/>
      <c r="B723" s="180" t="s">
        <v>1327</v>
      </c>
      <c r="C723" s="167" t="s">
        <v>586</v>
      </c>
      <c r="D723" s="175">
        <v>112</v>
      </c>
      <c r="E723" s="175">
        <v>113</v>
      </c>
    </row>
    <row r="724" spans="1:8" ht="27.6" x14ac:dyDescent="0.25">
      <c r="A724" s="180"/>
      <c r="B724" s="180" t="s">
        <v>1328</v>
      </c>
      <c r="C724" s="167" t="s">
        <v>587</v>
      </c>
      <c r="D724" s="175">
        <v>114</v>
      </c>
      <c r="E724" s="175">
        <v>116</v>
      </c>
    </row>
    <row r="725" spans="1:8" ht="27.6" x14ac:dyDescent="0.25">
      <c r="A725" s="180"/>
      <c r="B725" s="180" t="s">
        <v>1329</v>
      </c>
      <c r="C725" s="167" t="s">
        <v>583</v>
      </c>
      <c r="D725" s="175">
        <v>117</v>
      </c>
      <c r="E725" s="175">
        <v>119</v>
      </c>
    </row>
    <row r="726" spans="1:8" ht="27.6" x14ac:dyDescent="0.25">
      <c r="A726" s="180"/>
      <c r="B726" s="180" t="s">
        <v>1330</v>
      </c>
      <c r="C726" s="167" t="s">
        <v>584</v>
      </c>
      <c r="D726" s="175">
        <v>120</v>
      </c>
      <c r="E726" s="175">
        <v>122</v>
      </c>
    </row>
    <row r="727" spans="1:8" ht="27.6" x14ac:dyDescent="0.25">
      <c r="A727" s="180"/>
      <c r="B727" s="180" t="s">
        <v>1331</v>
      </c>
      <c r="C727" s="167" t="s">
        <v>821</v>
      </c>
      <c r="D727" s="175">
        <v>123</v>
      </c>
      <c r="E727" s="175">
        <v>130</v>
      </c>
      <c r="H727" s="245" t="s">
        <v>1589</v>
      </c>
    </row>
    <row r="728" spans="1:8" x14ac:dyDescent="0.25">
      <c r="A728" s="171"/>
      <c r="B728" s="171" t="s">
        <v>1389</v>
      </c>
      <c r="C728" s="192" t="s">
        <v>774</v>
      </c>
      <c r="D728" s="193"/>
      <c r="E728" s="193"/>
    </row>
    <row r="729" spans="1:8" ht="27.6" x14ac:dyDescent="0.25">
      <c r="A729" s="180"/>
      <c r="B729" s="180" t="s">
        <v>1317</v>
      </c>
      <c r="C729" s="167" t="s">
        <v>588</v>
      </c>
      <c r="D729" s="175">
        <v>91</v>
      </c>
      <c r="E729" s="175">
        <v>93</v>
      </c>
    </row>
    <row r="730" spans="1:8" ht="27.6" x14ac:dyDescent="0.25">
      <c r="A730" s="180"/>
      <c r="B730" s="180" t="s">
        <v>1321</v>
      </c>
      <c r="C730" s="167" t="s">
        <v>589</v>
      </c>
      <c r="D730" s="175">
        <v>94</v>
      </c>
      <c r="E730" s="175">
        <v>96</v>
      </c>
    </row>
    <row r="731" spans="1:8" ht="27.6" x14ac:dyDescent="0.25">
      <c r="A731" s="180"/>
      <c r="B731" s="180" t="s">
        <v>1322</v>
      </c>
      <c r="C731" s="167" t="s">
        <v>590</v>
      </c>
      <c r="D731" s="175">
        <v>97</v>
      </c>
      <c r="E731" s="175">
        <v>99</v>
      </c>
    </row>
    <row r="732" spans="1:8" ht="27.6" x14ac:dyDescent="0.25">
      <c r="A732" s="180"/>
      <c r="B732" s="180" t="s">
        <v>1323</v>
      </c>
      <c r="C732" s="167" t="s">
        <v>613</v>
      </c>
      <c r="D732" s="175">
        <v>100</v>
      </c>
      <c r="E732" s="175">
        <v>102</v>
      </c>
    </row>
    <row r="733" spans="1:8" ht="27.6" x14ac:dyDescent="0.25">
      <c r="A733" s="180"/>
      <c r="B733" s="180" t="s">
        <v>1324</v>
      </c>
      <c r="C733" s="167" t="s">
        <v>614</v>
      </c>
      <c r="D733" s="175">
        <v>103</v>
      </c>
      <c r="E733" s="175">
        <v>105</v>
      </c>
    </row>
    <row r="734" spans="1:8" ht="27.6" x14ac:dyDescent="0.25">
      <c r="A734" s="180"/>
      <c r="B734" s="180" t="s">
        <v>1325</v>
      </c>
      <c r="C734" s="167" t="s">
        <v>615</v>
      </c>
      <c r="D734" s="175">
        <v>106</v>
      </c>
      <c r="E734" s="175">
        <v>108</v>
      </c>
    </row>
    <row r="735" spans="1:8" ht="27.6" x14ac:dyDescent="0.25">
      <c r="A735" s="180"/>
      <c r="B735" s="180" t="s">
        <v>1326</v>
      </c>
      <c r="C735" s="167" t="s">
        <v>616</v>
      </c>
      <c r="D735" s="175">
        <v>109</v>
      </c>
      <c r="E735" s="175">
        <v>111</v>
      </c>
    </row>
    <row r="736" spans="1:8" ht="27.6" x14ac:dyDescent="0.25">
      <c r="A736" s="180"/>
      <c r="B736" s="180" t="s">
        <v>1327</v>
      </c>
      <c r="C736" s="167" t="s">
        <v>617</v>
      </c>
      <c r="D736" s="175">
        <v>112</v>
      </c>
      <c r="E736" s="175">
        <v>113</v>
      </c>
    </row>
    <row r="737" spans="1:8" ht="27.6" x14ac:dyDescent="0.25">
      <c r="A737" s="180"/>
      <c r="B737" s="180" t="s">
        <v>1328</v>
      </c>
      <c r="C737" s="167" t="s">
        <v>1318</v>
      </c>
      <c r="D737" s="175">
        <v>114</v>
      </c>
      <c r="E737" s="175">
        <v>116</v>
      </c>
    </row>
    <row r="738" spans="1:8" ht="27.6" x14ac:dyDescent="0.25">
      <c r="A738" s="180"/>
      <c r="B738" s="180" t="s">
        <v>1329</v>
      </c>
      <c r="C738" s="167" t="s">
        <v>1319</v>
      </c>
      <c r="D738" s="175">
        <v>117</v>
      </c>
      <c r="E738" s="175">
        <v>119</v>
      </c>
    </row>
    <row r="739" spans="1:8" ht="27.6" x14ac:dyDescent="0.25">
      <c r="A739" s="180"/>
      <c r="B739" s="180" t="s">
        <v>1330</v>
      </c>
      <c r="C739" s="167" t="s">
        <v>1320</v>
      </c>
      <c r="D739" s="175">
        <v>120</v>
      </c>
      <c r="E739" s="175">
        <v>122</v>
      </c>
    </row>
    <row r="740" spans="1:8" ht="27.6" x14ac:dyDescent="0.25">
      <c r="A740" s="180"/>
      <c r="B740" s="180" t="s">
        <v>1331</v>
      </c>
      <c r="C740" s="167" t="s">
        <v>822</v>
      </c>
      <c r="D740" s="175">
        <v>123</v>
      </c>
      <c r="E740" s="175">
        <v>130</v>
      </c>
      <c r="H740" s="245" t="s">
        <v>1589</v>
      </c>
    </row>
    <row r="741" spans="1:8" x14ac:dyDescent="0.25">
      <c r="A741" s="171"/>
      <c r="B741" s="171" t="s">
        <v>1332</v>
      </c>
      <c r="C741" s="192" t="s">
        <v>656</v>
      </c>
      <c r="D741" s="193"/>
      <c r="E741" s="193"/>
    </row>
    <row r="742" spans="1:8" x14ac:dyDescent="0.25">
      <c r="A742" s="198"/>
      <c r="B742" s="180" t="s">
        <v>13</v>
      </c>
      <c r="C742" s="167" t="s">
        <v>760</v>
      </c>
      <c r="D742" s="175">
        <v>1</v>
      </c>
      <c r="E742" s="175">
        <v>90</v>
      </c>
    </row>
    <row r="743" spans="1:8" x14ac:dyDescent="0.25">
      <c r="A743" s="180"/>
      <c r="B743" s="337" t="s">
        <v>1585</v>
      </c>
      <c r="C743" s="167" t="s">
        <v>618</v>
      </c>
      <c r="D743" s="189">
        <v>91</v>
      </c>
      <c r="E743" s="189">
        <v>120</v>
      </c>
    </row>
    <row r="744" spans="1:8" x14ac:dyDescent="0.25">
      <c r="A744" s="180"/>
      <c r="B744" s="338"/>
      <c r="C744" s="167" t="s">
        <v>663</v>
      </c>
      <c r="D744" s="175">
        <v>121</v>
      </c>
      <c r="E744" s="175">
        <v>130</v>
      </c>
      <c r="H744" s="245" t="s">
        <v>1589</v>
      </c>
    </row>
    <row r="745" spans="1:8" x14ac:dyDescent="0.25">
      <c r="A745" s="171"/>
      <c r="B745" s="171" t="s">
        <v>1586</v>
      </c>
      <c r="C745" s="192" t="s">
        <v>657</v>
      </c>
      <c r="D745" s="193"/>
      <c r="E745" s="193"/>
    </row>
    <row r="746" spans="1:8" x14ac:dyDescent="0.25">
      <c r="A746" s="198"/>
      <c r="B746" s="194" t="s">
        <v>13</v>
      </c>
      <c r="C746" s="167" t="s">
        <v>761</v>
      </c>
      <c r="D746" s="175">
        <v>1</v>
      </c>
      <c r="E746" s="175">
        <v>90</v>
      </c>
    </row>
    <row r="747" spans="1:8" x14ac:dyDescent="0.25">
      <c r="A747" s="180"/>
      <c r="B747" s="336" t="s">
        <v>1587</v>
      </c>
      <c r="C747" s="167" t="s">
        <v>619</v>
      </c>
      <c r="D747" s="189">
        <v>91</v>
      </c>
      <c r="E747" s="189">
        <v>120</v>
      </c>
    </row>
    <row r="748" spans="1:8" x14ac:dyDescent="0.25">
      <c r="A748" s="180"/>
      <c r="B748" s="338"/>
      <c r="C748" s="167" t="s">
        <v>662</v>
      </c>
      <c r="D748" s="175">
        <v>121</v>
      </c>
      <c r="E748" s="175">
        <v>130</v>
      </c>
      <c r="H748" s="245" t="s">
        <v>1589</v>
      </c>
    </row>
    <row r="749" spans="1:8" x14ac:dyDescent="0.25">
      <c r="A749" s="187" t="s">
        <v>1074</v>
      </c>
      <c r="B749" s="341" t="s">
        <v>658</v>
      </c>
      <c r="C749" s="342"/>
      <c r="D749" s="342"/>
      <c r="E749" s="343"/>
      <c r="G749" s="234">
        <v>1</v>
      </c>
    </row>
    <row r="750" spans="1:8" ht="41.4" x14ac:dyDescent="0.25">
      <c r="A750" s="180"/>
      <c r="B750" s="336" t="s">
        <v>772</v>
      </c>
      <c r="C750" s="181" t="s">
        <v>187</v>
      </c>
      <c r="D750" s="189">
        <v>1</v>
      </c>
      <c r="E750" s="189">
        <v>30</v>
      </c>
    </row>
    <row r="751" spans="1:8" ht="55.2" x14ac:dyDescent="0.25">
      <c r="A751" s="180"/>
      <c r="B751" s="337"/>
      <c r="C751" s="181" t="s">
        <v>625</v>
      </c>
      <c r="D751" s="189">
        <v>31</v>
      </c>
      <c r="E751" s="189">
        <v>60</v>
      </c>
    </row>
    <row r="752" spans="1:8" ht="41.4" x14ac:dyDescent="0.25">
      <c r="A752" s="180"/>
      <c r="B752" s="337"/>
      <c r="C752" s="181" t="s">
        <v>626</v>
      </c>
      <c r="D752" s="189">
        <v>61</v>
      </c>
      <c r="E752" s="189">
        <v>71</v>
      </c>
    </row>
    <row r="753" spans="1:8" x14ac:dyDescent="0.25">
      <c r="A753" s="180"/>
      <c r="B753" s="337"/>
      <c r="C753" s="181" t="s">
        <v>191</v>
      </c>
      <c r="D753" s="178">
        <v>1</v>
      </c>
      <c r="E753" s="178">
        <v>90</v>
      </c>
    </row>
    <row r="754" spans="1:8" x14ac:dyDescent="0.25">
      <c r="A754" s="180"/>
      <c r="B754" s="338"/>
      <c r="C754" s="181" t="s">
        <v>192</v>
      </c>
      <c r="D754" s="178">
        <v>1</v>
      </c>
      <c r="E754" s="178">
        <v>90</v>
      </c>
    </row>
    <row r="755" spans="1:8" x14ac:dyDescent="0.25">
      <c r="A755" s="187" t="s">
        <v>823</v>
      </c>
      <c r="B755" s="341" t="s">
        <v>659</v>
      </c>
      <c r="C755" s="342"/>
      <c r="D755" s="342"/>
      <c r="E755" s="343"/>
      <c r="G755" s="234">
        <v>1</v>
      </c>
    </row>
    <row r="756" spans="1:8" ht="82.8" x14ac:dyDescent="0.25">
      <c r="A756" s="180"/>
      <c r="B756" s="336" t="s">
        <v>781</v>
      </c>
      <c r="C756" s="181" t="s">
        <v>603</v>
      </c>
      <c r="D756" s="175">
        <v>1</v>
      </c>
      <c r="E756" s="175">
        <v>3</v>
      </c>
    </row>
    <row r="757" spans="1:8" x14ac:dyDescent="0.25">
      <c r="A757" s="180"/>
      <c r="B757" s="337"/>
      <c r="C757" s="181" t="s">
        <v>764</v>
      </c>
      <c r="D757" s="175">
        <v>4</v>
      </c>
      <c r="E757" s="175">
        <v>7</v>
      </c>
    </row>
    <row r="758" spans="1:8" s="186" customFormat="1" ht="27.6" x14ac:dyDescent="0.3">
      <c r="A758" s="180"/>
      <c r="B758" s="338"/>
      <c r="C758" s="181" t="s">
        <v>459</v>
      </c>
      <c r="D758" s="175">
        <v>4</v>
      </c>
      <c r="E758" s="175">
        <v>7</v>
      </c>
      <c r="F758" s="185"/>
      <c r="G758" s="185"/>
      <c r="H758" s="242"/>
    </row>
    <row r="759" spans="1:8" s="186" customFormat="1" x14ac:dyDescent="0.3">
      <c r="A759" s="187" t="s">
        <v>824</v>
      </c>
      <c r="B759" s="341" t="s">
        <v>660</v>
      </c>
      <c r="C759" s="342"/>
      <c r="D759" s="342"/>
      <c r="E759" s="343"/>
      <c r="F759" s="185"/>
      <c r="G759" s="185">
        <v>1</v>
      </c>
      <c r="H759" s="242"/>
    </row>
    <row r="760" spans="1:8" s="186" customFormat="1" ht="82.8" x14ac:dyDescent="0.3">
      <c r="A760" s="180"/>
      <c r="B760" s="336" t="s">
        <v>782</v>
      </c>
      <c r="C760" s="181" t="s">
        <v>603</v>
      </c>
      <c r="D760" s="175">
        <v>1</v>
      </c>
      <c r="E760" s="175">
        <v>3</v>
      </c>
      <c r="F760" s="185"/>
      <c r="G760" s="185"/>
      <c r="H760" s="242"/>
    </row>
    <row r="761" spans="1:8" x14ac:dyDescent="0.25">
      <c r="A761" s="180"/>
      <c r="B761" s="337"/>
      <c r="C761" s="181" t="s">
        <v>766</v>
      </c>
      <c r="D761" s="175">
        <v>4</v>
      </c>
      <c r="E761" s="175">
        <v>7</v>
      </c>
    </row>
    <row r="762" spans="1:8" ht="27.6" x14ac:dyDescent="0.25">
      <c r="A762" s="180"/>
      <c r="B762" s="338"/>
      <c r="C762" s="181" t="s">
        <v>459</v>
      </c>
      <c r="D762" s="175">
        <v>4</v>
      </c>
      <c r="E762" s="175">
        <v>7</v>
      </c>
    </row>
    <row r="763" spans="1:8" x14ac:dyDescent="0.25">
      <c r="A763" s="187" t="s">
        <v>825</v>
      </c>
      <c r="B763" s="187"/>
      <c r="C763" s="200" t="s">
        <v>661</v>
      </c>
      <c r="D763" s="201"/>
      <c r="E763" s="201"/>
      <c r="G763" s="234">
        <v>1</v>
      </c>
    </row>
    <row r="764" spans="1:8" x14ac:dyDescent="0.25">
      <c r="A764" s="180"/>
      <c r="B764" s="194" t="s">
        <v>13</v>
      </c>
      <c r="C764" s="181" t="s">
        <v>767</v>
      </c>
      <c r="D764" s="189">
        <v>1</v>
      </c>
      <c r="E764" s="189">
        <v>90</v>
      </c>
    </row>
    <row r="765" spans="1:8" x14ac:dyDescent="0.25">
      <c r="A765" s="171"/>
      <c r="B765" s="171" t="s">
        <v>783</v>
      </c>
      <c r="C765" s="192" t="s">
        <v>773</v>
      </c>
      <c r="D765" s="193"/>
      <c r="E765" s="193"/>
    </row>
    <row r="766" spans="1:8" x14ac:dyDescent="0.25">
      <c r="A766" s="180"/>
      <c r="B766" s="336" t="s">
        <v>13</v>
      </c>
      <c r="C766" s="181" t="s">
        <v>557</v>
      </c>
      <c r="D766" s="189">
        <v>91</v>
      </c>
      <c r="E766" s="189">
        <v>106</v>
      </c>
    </row>
    <row r="767" spans="1:8" ht="27.6" x14ac:dyDescent="0.25">
      <c r="A767" s="180"/>
      <c r="B767" s="338"/>
      <c r="C767" s="181" t="s">
        <v>768</v>
      </c>
      <c r="D767" s="189">
        <v>107</v>
      </c>
      <c r="E767" s="189">
        <v>122</v>
      </c>
    </row>
    <row r="768" spans="1:8" x14ac:dyDescent="0.25">
      <c r="A768" s="171"/>
      <c r="B768" s="171" t="s">
        <v>1102</v>
      </c>
      <c r="C768" s="192" t="s">
        <v>774</v>
      </c>
      <c r="D768" s="193"/>
      <c r="E768" s="193"/>
    </row>
    <row r="769" spans="1:11" ht="27.6" x14ac:dyDescent="0.25">
      <c r="A769" s="180"/>
      <c r="B769" s="195" t="s">
        <v>13</v>
      </c>
      <c r="C769" s="181" t="s">
        <v>768</v>
      </c>
      <c r="D769" s="189">
        <v>107</v>
      </c>
      <c r="E769" s="189">
        <v>122</v>
      </c>
    </row>
    <row r="770" spans="1:11" x14ac:dyDescent="0.25">
      <c r="A770" s="339" t="s">
        <v>769</v>
      </c>
      <c r="B770" s="339"/>
      <c r="C770" s="339"/>
      <c r="D770" s="339"/>
      <c r="E770" s="339"/>
    </row>
    <row r="771" spans="1:11" x14ac:dyDescent="0.25">
      <c r="A771" s="202"/>
      <c r="B771" s="202"/>
      <c r="C771" s="203"/>
      <c r="D771" s="204"/>
      <c r="E771" s="204"/>
    </row>
    <row r="772" spans="1:11" s="157" customFormat="1" x14ac:dyDescent="0.25">
      <c r="A772" s="202"/>
      <c r="B772" s="202"/>
      <c r="C772" s="203"/>
      <c r="D772" s="204"/>
      <c r="E772" s="204"/>
      <c r="G772" s="234"/>
      <c r="H772" s="240"/>
      <c r="I772" s="159"/>
      <c r="J772" s="159"/>
      <c r="K772" s="159"/>
    </row>
    <row r="773" spans="1:11" s="157" customFormat="1" x14ac:dyDescent="0.25">
      <c r="A773" s="202"/>
      <c r="B773" s="202"/>
      <c r="C773" s="340"/>
      <c r="D773" s="340"/>
      <c r="E773" s="340"/>
      <c r="G773" s="234"/>
      <c r="H773" s="240"/>
      <c r="I773" s="159"/>
      <c r="J773" s="159"/>
      <c r="K773" s="159"/>
    </row>
    <row r="774" spans="1:11" s="157" customFormat="1" x14ac:dyDescent="0.25">
      <c r="A774" s="202"/>
      <c r="B774" s="202"/>
      <c r="C774" s="340"/>
      <c r="D774" s="340"/>
      <c r="E774" s="340"/>
      <c r="G774" s="234"/>
      <c r="H774" s="240"/>
      <c r="I774" s="159"/>
      <c r="J774" s="159"/>
      <c r="K774" s="159"/>
    </row>
  </sheetData>
  <autoFilter ref="A4:E250" xr:uid="{00000000-0009-0000-0000-000003000000}"/>
  <mergeCells count="34">
    <mergeCell ref="C773:E774"/>
    <mergeCell ref="B743:B744"/>
    <mergeCell ref="B747:B748"/>
    <mergeCell ref="B749:E749"/>
    <mergeCell ref="B750:B754"/>
    <mergeCell ref="B755:E755"/>
    <mergeCell ref="B756:B758"/>
    <mergeCell ref="B759:E759"/>
    <mergeCell ref="B760:B762"/>
    <mergeCell ref="B766:B767"/>
    <mergeCell ref="A770:E770"/>
    <mergeCell ref="B568:B580"/>
    <mergeCell ref="B583:B595"/>
    <mergeCell ref="B481:B482"/>
    <mergeCell ref="A261:A262"/>
    <mergeCell ref="B263:E263"/>
    <mergeCell ref="B488:E488"/>
    <mergeCell ref="B491:B496"/>
    <mergeCell ref="B499:B503"/>
    <mergeCell ref="B461:B466"/>
    <mergeCell ref="B458:E458"/>
    <mergeCell ref="B484:B485"/>
    <mergeCell ref="B260:E260"/>
    <mergeCell ref="B1:E1"/>
    <mergeCell ref="A2:E3"/>
    <mergeCell ref="B5:E5"/>
    <mergeCell ref="B8:E8"/>
    <mergeCell ref="B11:E11"/>
    <mergeCell ref="B219:E219"/>
    <mergeCell ref="B230:E230"/>
    <mergeCell ref="B238:E238"/>
    <mergeCell ref="B240:E240"/>
    <mergeCell ref="B248:E248"/>
    <mergeCell ref="B250:E250"/>
  </mergeCells>
  <pageMargins left="0.23622047244094491" right="0.23622047244094491" top="0.74803149606299213" bottom="0.74803149606299213" header="0.31496062992125984" footer="0.31496062992125984"/>
  <pageSetup paperSize="9" scale="90" fitToHeight="0" orientation="landscape" r:id="rId1"/>
  <rowBreaks count="27" manualBreakCount="27">
    <brk id="27" max="4" man="1"/>
    <brk id="46" max="4" man="1"/>
    <brk id="62" max="4" man="1"/>
    <brk id="81" max="4" man="1"/>
    <brk id="101" max="4" man="1"/>
    <brk id="119" max="4" man="1"/>
    <brk id="137" max="4" man="1"/>
    <brk id="181" max="4" man="1"/>
    <brk id="259" max="4" man="1"/>
    <brk id="271" max="4" man="1"/>
    <brk id="299" max="4" man="1"/>
    <brk id="325" max="4" man="1"/>
    <brk id="354" max="4" man="1"/>
    <brk id="388" max="4" man="1"/>
    <brk id="487" max="4" man="1"/>
    <brk id="511" max="4" man="1"/>
    <brk id="524" max="4" man="1"/>
    <brk id="550" max="4" man="1"/>
    <brk id="599" max="4" man="1"/>
    <brk id="637" max="4" man="1"/>
    <brk id="654" max="4" man="1"/>
    <brk id="670" max="4" man="1"/>
    <brk id="690" max="4" man="1"/>
    <brk id="709" max="4" man="1"/>
    <brk id="725" max="4" man="1"/>
    <brk id="740" max="4" man="1"/>
    <brk id="758"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DAFB8-425E-4F99-9F84-7C1B9A7375EB}">
  <sheetPr>
    <pageSetUpPr fitToPage="1"/>
  </sheetPr>
  <dimension ref="A1:H787"/>
  <sheetViews>
    <sheetView view="pageBreakPreview" zoomScale="85" zoomScaleNormal="85" zoomScaleSheetLayoutView="85" workbookViewId="0">
      <selection activeCell="G1" sqref="G1:G1048576"/>
    </sheetView>
  </sheetViews>
  <sheetFormatPr defaultColWidth="9.109375" defaultRowHeight="13.8" x14ac:dyDescent="0.25"/>
  <cols>
    <col min="1" max="1" width="9.6640625" style="157" customWidth="1"/>
    <col min="2" max="2" width="19.109375" style="158" customWidth="1"/>
    <col min="3" max="3" width="98.88671875" style="159" customWidth="1"/>
    <col min="4" max="5" width="15" style="159" customWidth="1"/>
    <col min="6" max="7" width="12.44140625" style="157" customWidth="1"/>
    <col min="8" max="8" width="9.88671875" style="159" customWidth="1"/>
    <col min="9" max="11" width="9.109375" style="159" customWidth="1"/>
    <col min="12" max="16384" width="9.109375" style="159"/>
  </cols>
  <sheetData>
    <row r="1" spans="1:7" ht="15.6" x14ac:dyDescent="0.25">
      <c r="B1" s="346" t="s">
        <v>1103</v>
      </c>
      <c r="C1" s="346"/>
      <c r="D1" s="346"/>
      <c r="E1" s="346"/>
    </row>
    <row r="2" spans="1:7" x14ac:dyDescent="0.25">
      <c r="A2" s="347" t="s">
        <v>1104</v>
      </c>
      <c r="B2" s="347"/>
      <c r="C2" s="347"/>
      <c r="D2" s="347"/>
      <c r="E2" s="347"/>
    </row>
    <row r="3" spans="1:7" x14ac:dyDescent="0.25">
      <c r="A3" s="348"/>
      <c r="B3" s="348"/>
      <c r="C3" s="348"/>
      <c r="D3" s="348"/>
      <c r="E3" s="348"/>
    </row>
    <row r="4" spans="1:7" s="157" customFormat="1" ht="55.2" x14ac:dyDescent="0.25">
      <c r="A4" s="208" t="s">
        <v>775</v>
      </c>
      <c r="B4" s="160" t="s">
        <v>886</v>
      </c>
      <c r="C4" s="160" t="s">
        <v>4</v>
      </c>
      <c r="D4" s="160" t="s">
        <v>1</v>
      </c>
      <c r="E4" s="160" t="s">
        <v>2</v>
      </c>
    </row>
    <row r="5" spans="1:7" s="157" customFormat="1" ht="33.75" customHeight="1" x14ac:dyDescent="0.25">
      <c r="A5" s="161" t="s">
        <v>705</v>
      </c>
      <c r="B5" s="341" t="s">
        <v>1113</v>
      </c>
      <c r="C5" s="342"/>
      <c r="D5" s="342"/>
      <c r="E5" s="343"/>
      <c r="G5" s="157" t="s">
        <v>1390</v>
      </c>
    </row>
    <row r="6" spans="1:7" s="27" customFormat="1" ht="220.8" x14ac:dyDescent="0.25">
      <c r="A6" s="162"/>
      <c r="B6" s="163" t="s">
        <v>706</v>
      </c>
      <c r="C6" s="164" t="s">
        <v>700</v>
      </c>
      <c r="D6" s="165">
        <v>1</v>
      </c>
      <c r="E6" s="165">
        <v>40</v>
      </c>
      <c r="F6" s="50"/>
      <c r="G6" s="50">
        <v>1</v>
      </c>
    </row>
    <row r="7" spans="1:7" s="27" customFormat="1" ht="41.4" x14ac:dyDescent="0.25">
      <c r="A7" s="162"/>
      <c r="B7" s="163" t="s">
        <v>915</v>
      </c>
      <c r="C7" s="164" t="s">
        <v>1045</v>
      </c>
      <c r="D7" s="165">
        <v>1</v>
      </c>
      <c r="E7" s="165">
        <v>20</v>
      </c>
      <c r="F7" s="50"/>
      <c r="G7" s="50">
        <v>1</v>
      </c>
    </row>
    <row r="8" spans="1:7" s="157" customFormat="1" x14ac:dyDescent="0.25">
      <c r="A8" s="166" t="s">
        <v>707</v>
      </c>
      <c r="B8" s="341" t="s">
        <v>680</v>
      </c>
      <c r="C8" s="342"/>
      <c r="D8" s="342"/>
      <c r="E8" s="343"/>
      <c r="G8" s="157">
        <v>1</v>
      </c>
    </row>
    <row r="9" spans="1:7" s="27" customFormat="1" ht="41.4" x14ac:dyDescent="0.25">
      <c r="A9" s="162"/>
      <c r="B9" s="163" t="s">
        <v>708</v>
      </c>
      <c r="C9" s="164" t="s">
        <v>1105</v>
      </c>
      <c r="D9" s="165">
        <v>1</v>
      </c>
      <c r="E9" s="165">
        <v>30</v>
      </c>
      <c r="F9" s="50"/>
      <c r="G9" s="50">
        <v>1</v>
      </c>
    </row>
    <row r="10" spans="1:7" s="27" customFormat="1" ht="41.4" x14ac:dyDescent="0.25">
      <c r="A10" s="162"/>
      <c r="B10" s="163" t="s">
        <v>708</v>
      </c>
      <c r="C10" s="164" t="s">
        <v>1106</v>
      </c>
      <c r="D10" s="165">
        <v>1</v>
      </c>
      <c r="E10" s="165">
        <v>30</v>
      </c>
      <c r="F10" s="50"/>
      <c r="G10" s="50">
        <v>1</v>
      </c>
    </row>
    <row r="11" spans="1:7" s="27" customFormat="1" x14ac:dyDescent="0.25">
      <c r="A11" s="168" t="s">
        <v>709</v>
      </c>
      <c r="B11" s="349" t="s">
        <v>1114</v>
      </c>
      <c r="C11" s="350"/>
      <c r="D11" s="350"/>
      <c r="E11" s="351"/>
      <c r="F11" s="169"/>
      <c r="G11" s="50"/>
    </row>
    <row r="12" spans="1:7" s="27" customFormat="1" x14ac:dyDescent="0.25">
      <c r="A12" s="170"/>
      <c r="B12" s="171" t="s">
        <v>702</v>
      </c>
      <c r="C12" s="172" t="s">
        <v>1115</v>
      </c>
      <c r="D12" s="172"/>
      <c r="E12" s="172"/>
      <c r="F12" s="50"/>
      <c r="G12" s="50">
        <v>1</v>
      </c>
    </row>
    <row r="13" spans="1:7" s="27" customFormat="1" x14ac:dyDescent="0.25">
      <c r="A13" s="170"/>
      <c r="B13" s="171" t="s">
        <v>710</v>
      </c>
      <c r="C13" s="172" t="s">
        <v>773</v>
      </c>
      <c r="D13" s="172"/>
      <c r="E13" s="172"/>
      <c r="F13" s="50"/>
      <c r="G13" s="50"/>
    </row>
    <row r="14" spans="1:7" s="27" customFormat="1" x14ac:dyDescent="0.25">
      <c r="A14" s="170"/>
      <c r="B14" s="171" t="s">
        <v>826</v>
      </c>
      <c r="C14" s="172" t="s">
        <v>711</v>
      </c>
      <c r="D14" s="172"/>
      <c r="E14" s="172"/>
      <c r="F14" s="50"/>
      <c r="G14" s="50"/>
    </row>
    <row r="15" spans="1:7" s="27" customFormat="1" ht="27.6" x14ac:dyDescent="0.25">
      <c r="A15" s="173"/>
      <c r="B15" s="174" t="s">
        <v>13</v>
      </c>
      <c r="C15" s="167" t="s">
        <v>712</v>
      </c>
      <c r="D15" s="165">
        <v>1</v>
      </c>
      <c r="E15" s="175">
        <v>5</v>
      </c>
      <c r="F15" s="169"/>
      <c r="G15" s="169"/>
    </row>
    <row r="16" spans="1:7" s="27" customFormat="1" ht="41.4" x14ac:dyDescent="0.25">
      <c r="A16" s="173"/>
      <c r="B16" s="174" t="s">
        <v>13</v>
      </c>
      <c r="C16" s="167" t="s">
        <v>713</v>
      </c>
      <c r="D16" s="162">
        <v>6</v>
      </c>
      <c r="E16" s="175">
        <v>18</v>
      </c>
      <c r="F16" s="169"/>
      <c r="G16" s="169"/>
    </row>
    <row r="17" spans="1:7" s="27" customFormat="1" ht="41.4" x14ac:dyDescent="0.25">
      <c r="A17" s="173"/>
      <c r="B17" s="174" t="s">
        <v>13</v>
      </c>
      <c r="C17" s="167" t="s">
        <v>714</v>
      </c>
      <c r="D17" s="162">
        <v>19</v>
      </c>
      <c r="E17" s="175">
        <v>31</v>
      </c>
      <c r="F17" s="169"/>
      <c r="G17" s="169"/>
    </row>
    <row r="18" spans="1:7" s="27" customFormat="1" x14ac:dyDescent="0.25">
      <c r="A18" s="173"/>
      <c r="B18" s="174" t="s">
        <v>13</v>
      </c>
      <c r="C18" s="167" t="s">
        <v>715</v>
      </c>
      <c r="D18" s="162">
        <v>32</v>
      </c>
      <c r="E18" s="175">
        <v>40</v>
      </c>
      <c r="F18" s="169"/>
      <c r="G18" s="169"/>
    </row>
    <row r="19" spans="1:7" s="27" customFormat="1" x14ac:dyDescent="0.25">
      <c r="A19" s="173"/>
      <c r="B19" s="174" t="s">
        <v>13</v>
      </c>
      <c r="C19" s="167" t="s">
        <v>716</v>
      </c>
      <c r="D19" s="162">
        <v>41</v>
      </c>
      <c r="E19" s="175">
        <v>43</v>
      </c>
      <c r="F19" s="169"/>
      <c r="G19" s="169"/>
    </row>
    <row r="20" spans="1:7" s="27" customFormat="1" x14ac:dyDescent="0.25">
      <c r="A20" s="173"/>
      <c r="B20" s="174" t="s">
        <v>13</v>
      </c>
      <c r="C20" s="167" t="s">
        <v>717</v>
      </c>
      <c r="D20" s="162">
        <v>33</v>
      </c>
      <c r="E20" s="175">
        <v>60</v>
      </c>
      <c r="F20" s="169"/>
      <c r="G20" s="169"/>
    </row>
    <row r="21" spans="1:7" s="27" customFormat="1" x14ac:dyDescent="0.25">
      <c r="A21" s="170"/>
      <c r="B21" s="171" t="s">
        <v>827</v>
      </c>
      <c r="C21" s="172" t="s">
        <v>719</v>
      </c>
      <c r="D21" s="172"/>
      <c r="E21" s="172"/>
      <c r="F21" s="169"/>
      <c r="G21" s="169"/>
    </row>
    <row r="22" spans="1:7" s="27" customFormat="1" ht="27.6" x14ac:dyDescent="0.25">
      <c r="A22" s="173"/>
      <c r="B22" s="174" t="s">
        <v>13</v>
      </c>
      <c r="C22" s="167" t="s">
        <v>712</v>
      </c>
      <c r="D22" s="165">
        <v>1</v>
      </c>
      <c r="E22" s="175">
        <v>5</v>
      </c>
      <c r="F22" s="169"/>
      <c r="G22" s="169"/>
    </row>
    <row r="23" spans="1:7" s="27" customFormat="1" ht="41.4" x14ac:dyDescent="0.25">
      <c r="A23" s="173"/>
      <c r="B23" s="174" t="s">
        <v>13</v>
      </c>
      <c r="C23" s="167" t="s">
        <v>720</v>
      </c>
      <c r="D23" s="162">
        <v>6</v>
      </c>
      <c r="E23" s="175">
        <v>18</v>
      </c>
      <c r="F23" s="169"/>
      <c r="G23" s="169"/>
    </row>
    <row r="24" spans="1:7" s="27" customFormat="1" ht="41.4" x14ac:dyDescent="0.25">
      <c r="A24" s="173"/>
      <c r="B24" s="174" t="s">
        <v>13</v>
      </c>
      <c r="C24" s="167" t="s">
        <v>714</v>
      </c>
      <c r="D24" s="162">
        <v>19</v>
      </c>
      <c r="E24" s="175">
        <v>31</v>
      </c>
      <c r="F24" s="169"/>
      <c r="G24" s="169"/>
    </row>
    <row r="25" spans="1:7" s="27" customFormat="1" x14ac:dyDescent="0.25">
      <c r="A25" s="173"/>
      <c r="B25" s="174" t="s">
        <v>13</v>
      </c>
      <c r="C25" s="167" t="s">
        <v>715</v>
      </c>
      <c r="D25" s="162">
        <v>32</v>
      </c>
      <c r="E25" s="175">
        <v>40</v>
      </c>
      <c r="F25" s="169"/>
      <c r="G25" s="169"/>
    </row>
    <row r="26" spans="1:7" s="27" customFormat="1" x14ac:dyDescent="0.25">
      <c r="A26" s="173"/>
      <c r="B26" s="174" t="s">
        <v>13</v>
      </c>
      <c r="C26" s="167" t="s">
        <v>716</v>
      </c>
      <c r="D26" s="162">
        <v>41</v>
      </c>
      <c r="E26" s="175">
        <v>43</v>
      </c>
      <c r="F26" s="169"/>
      <c r="G26" s="169"/>
    </row>
    <row r="27" spans="1:7" s="27" customFormat="1" x14ac:dyDescent="0.25">
      <c r="A27" s="173"/>
      <c r="B27" s="174" t="s">
        <v>13</v>
      </c>
      <c r="C27" s="167" t="s">
        <v>717</v>
      </c>
      <c r="D27" s="162">
        <v>33</v>
      </c>
      <c r="E27" s="175">
        <v>60</v>
      </c>
      <c r="F27" s="169"/>
      <c r="G27" s="169"/>
    </row>
    <row r="28" spans="1:7" s="27" customFormat="1" x14ac:dyDescent="0.25">
      <c r="A28" s="170"/>
      <c r="B28" s="171" t="s">
        <v>828</v>
      </c>
      <c r="C28" s="172" t="s">
        <v>721</v>
      </c>
      <c r="D28" s="172"/>
      <c r="E28" s="172"/>
      <c r="F28" s="169"/>
      <c r="G28" s="169"/>
    </row>
    <row r="29" spans="1:7" s="27" customFormat="1" ht="27.6" x14ac:dyDescent="0.25">
      <c r="A29" s="173"/>
      <c r="B29" s="174" t="s">
        <v>13</v>
      </c>
      <c r="C29" s="167" t="s">
        <v>712</v>
      </c>
      <c r="D29" s="165">
        <v>1</v>
      </c>
      <c r="E29" s="165">
        <v>5</v>
      </c>
      <c r="F29" s="169"/>
      <c r="G29" s="169"/>
    </row>
    <row r="30" spans="1:7" s="27" customFormat="1" ht="41.4" x14ac:dyDescent="0.25">
      <c r="A30" s="173"/>
      <c r="B30" s="174" t="s">
        <v>13</v>
      </c>
      <c r="C30" s="167" t="s">
        <v>720</v>
      </c>
      <c r="D30" s="165">
        <v>6</v>
      </c>
      <c r="E30" s="165">
        <v>18</v>
      </c>
      <c r="F30" s="169"/>
      <c r="G30" s="169"/>
    </row>
    <row r="31" spans="1:7" s="27" customFormat="1" ht="41.4" x14ac:dyDescent="0.25">
      <c r="A31" s="173"/>
      <c r="B31" s="174" t="s">
        <v>13</v>
      </c>
      <c r="C31" s="167" t="s">
        <v>714</v>
      </c>
      <c r="D31" s="165">
        <v>19</v>
      </c>
      <c r="E31" s="165">
        <v>31</v>
      </c>
      <c r="F31" s="169"/>
      <c r="G31" s="169"/>
    </row>
    <row r="32" spans="1:7" s="27" customFormat="1" x14ac:dyDescent="0.25">
      <c r="A32" s="173"/>
      <c r="B32" s="174" t="s">
        <v>13</v>
      </c>
      <c r="C32" s="167" t="s">
        <v>715</v>
      </c>
      <c r="D32" s="165">
        <v>33</v>
      </c>
      <c r="E32" s="165">
        <v>41</v>
      </c>
      <c r="F32" s="169"/>
      <c r="G32" s="169"/>
    </row>
    <row r="33" spans="1:7" s="27" customFormat="1" x14ac:dyDescent="0.25">
      <c r="A33" s="173"/>
      <c r="B33" s="174" t="s">
        <v>13</v>
      </c>
      <c r="C33" s="167" t="s">
        <v>716</v>
      </c>
      <c r="D33" s="165">
        <v>42</v>
      </c>
      <c r="E33" s="165">
        <v>44</v>
      </c>
      <c r="F33" s="169"/>
      <c r="G33" s="169"/>
    </row>
    <row r="34" spans="1:7" s="27" customFormat="1" x14ac:dyDescent="0.25">
      <c r="A34" s="173"/>
      <c r="B34" s="174" t="s">
        <v>13</v>
      </c>
      <c r="C34" s="167" t="s">
        <v>717</v>
      </c>
      <c r="D34" s="165">
        <v>34</v>
      </c>
      <c r="E34" s="165">
        <v>61</v>
      </c>
      <c r="F34" s="169"/>
      <c r="G34" s="169"/>
    </row>
    <row r="35" spans="1:7" s="27" customFormat="1" x14ac:dyDescent="0.25">
      <c r="A35" s="170"/>
      <c r="B35" s="171" t="s">
        <v>829</v>
      </c>
      <c r="C35" s="172" t="s">
        <v>722</v>
      </c>
      <c r="D35" s="172"/>
      <c r="E35" s="172"/>
      <c r="F35" s="169"/>
      <c r="G35" s="169"/>
    </row>
    <row r="36" spans="1:7" s="27" customFormat="1" ht="27.6" x14ac:dyDescent="0.25">
      <c r="A36" s="173"/>
      <c r="B36" s="174" t="s">
        <v>13</v>
      </c>
      <c r="C36" s="167" t="s">
        <v>712</v>
      </c>
      <c r="D36" s="165">
        <v>1</v>
      </c>
      <c r="E36" s="165">
        <v>5</v>
      </c>
      <c r="F36" s="169"/>
      <c r="G36" s="169"/>
    </row>
    <row r="37" spans="1:7" s="27" customFormat="1" ht="41.4" x14ac:dyDescent="0.25">
      <c r="A37" s="173"/>
      <c r="B37" s="174" t="s">
        <v>13</v>
      </c>
      <c r="C37" s="167" t="s">
        <v>713</v>
      </c>
      <c r="D37" s="165">
        <v>6</v>
      </c>
      <c r="E37" s="165">
        <v>18</v>
      </c>
      <c r="F37" s="169"/>
      <c r="G37" s="169"/>
    </row>
    <row r="38" spans="1:7" s="27" customFormat="1" ht="41.4" x14ac:dyDescent="0.25">
      <c r="A38" s="173"/>
      <c r="B38" s="174" t="s">
        <v>13</v>
      </c>
      <c r="C38" s="167" t="s">
        <v>714</v>
      </c>
      <c r="D38" s="165">
        <v>19</v>
      </c>
      <c r="E38" s="165">
        <v>31</v>
      </c>
      <c r="F38" s="169"/>
      <c r="G38" s="169"/>
    </row>
    <row r="39" spans="1:7" s="27" customFormat="1" x14ac:dyDescent="0.25">
      <c r="A39" s="173"/>
      <c r="B39" s="174" t="s">
        <v>13</v>
      </c>
      <c r="C39" s="167" t="s">
        <v>715</v>
      </c>
      <c r="D39" s="165">
        <v>33</v>
      </c>
      <c r="E39" s="165">
        <v>41</v>
      </c>
      <c r="F39" s="169"/>
      <c r="G39" s="169"/>
    </row>
    <row r="40" spans="1:7" s="27" customFormat="1" x14ac:dyDescent="0.25">
      <c r="A40" s="173"/>
      <c r="B40" s="174" t="s">
        <v>13</v>
      </c>
      <c r="C40" s="167" t="s">
        <v>716</v>
      </c>
      <c r="D40" s="165">
        <v>42</v>
      </c>
      <c r="E40" s="165">
        <v>44</v>
      </c>
      <c r="F40" s="169"/>
      <c r="G40" s="169"/>
    </row>
    <row r="41" spans="1:7" s="27" customFormat="1" x14ac:dyDescent="0.25">
      <c r="A41" s="173"/>
      <c r="B41" s="174" t="s">
        <v>13</v>
      </c>
      <c r="C41" s="167" t="s">
        <v>717</v>
      </c>
      <c r="D41" s="165">
        <v>34</v>
      </c>
      <c r="E41" s="165">
        <v>61</v>
      </c>
      <c r="F41" s="169"/>
      <c r="G41" s="169"/>
    </row>
    <row r="42" spans="1:7" s="27" customFormat="1" x14ac:dyDescent="0.25">
      <c r="A42" s="170"/>
      <c r="B42" s="171" t="s">
        <v>830</v>
      </c>
      <c r="C42" s="172" t="s">
        <v>723</v>
      </c>
      <c r="D42" s="172"/>
      <c r="E42" s="172"/>
      <c r="F42" s="169"/>
      <c r="G42" s="169"/>
    </row>
    <row r="43" spans="1:7" s="27" customFormat="1" ht="27.6" x14ac:dyDescent="0.25">
      <c r="A43" s="173"/>
      <c r="B43" s="174" t="s">
        <v>13</v>
      </c>
      <c r="C43" s="167" t="s">
        <v>712</v>
      </c>
      <c r="D43" s="165">
        <v>1</v>
      </c>
      <c r="E43" s="175">
        <v>5</v>
      </c>
      <c r="F43" s="176"/>
      <c r="G43" s="50"/>
    </row>
    <row r="44" spans="1:7" s="27" customFormat="1" ht="41.4" x14ac:dyDescent="0.25">
      <c r="A44" s="173"/>
      <c r="B44" s="174" t="s">
        <v>13</v>
      </c>
      <c r="C44" s="167" t="s">
        <v>713</v>
      </c>
      <c r="D44" s="162">
        <v>6</v>
      </c>
      <c r="E44" s="175">
        <v>18</v>
      </c>
      <c r="F44" s="176"/>
      <c r="G44" s="50"/>
    </row>
    <row r="45" spans="1:7" s="27" customFormat="1" ht="41.4" x14ac:dyDescent="0.25">
      <c r="A45" s="173"/>
      <c r="B45" s="174" t="s">
        <v>13</v>
      </c>
      <c r="C45" s="167" t="s">
        <v>714</v>
      </c>
      <c r="D45" s="162">
        <v>19</v>
      </c>
      <c r="E45" s="175">
        <v>31</v>
      </c>
      <c r="F45" s="176"/>
      <c r="G45" s="50"/>
    </row>
    <row r="46" spans="1:7" s="27" customFormat="1" x14ac:dyDescent="0.25">
      <c r="A46" s="173"/>
      <c r="B46" s="174" t="s">
        <v>13</v>
      </c>
      <c r="C46" s="167" t="s">
        <v>715</v>
      </c>
      <c r="D46" s="162">
        <v>34</v>
      </c>
      <c r="E46" s="175">
        <v>42</v>
      </c>
      <c r="F46" s="176"/>
      <c r="G46" s="50"/>
    </row>
    <row r="47" spans="1:7" s="27" customFormat="1" x14ac:dyDescent="0.25">
      <c r="A47" s="173"/>
      <c r="B47" s="174" t="s">
        <v>13</v>
      </c>
      <c r="C47" s="167" t="s">
        <v>716</v>
      </c>
      <c r="D47" s="162">
        <v>43</v>
      </c>
      <c r="E47" s="175">
        <v>45</v>
      </c>
      <c r="F47" s="176"/>
      <c r="G47" s="50"/>
    </row>
    <row r="48" spans="1:7" s="27" customFormat="1" x14ac:dyDescent="0.25">
      <c r="A48" s="173"/>
      <c r="B48" s="174" t="s">
        <v>13</v>
      </c>
      <c r="C48" s="167" t="s">
        <v>717</v>
      </c>
      <c r="D48" s="162">
        <v>35</v>
      </c>
      <c r="E48" s="175">
        <v>62</v>
      </c>
      <c r="F48" s="176"/>
      <c r="G48" s="50"/>
    </row>
    <row r="49" spans="1:7" s="27" customFormat="1" x14ac:dyDescent="0.25">
      <c r="A49" s="170"/>
      <c r="B49" s="171" t="s">
        <v>831</v>
      </c>
      <c r="C49" s="172" t="s">
        <v>724</v>
      </c>
      <c r="D49" s="172"/>
      <c r="E49" s="172"/>
      <c r="F49" s="50"/>
      <c r="G49" s="50"/>
    </row>
    <row r="50" spans="1:7" s="27" customFormat="1" ht="27.6" x14ac:dyDescent="0.25">
      <c r="A50" s="173"/>
      <c r="B50" s="174" t="s">
        <v>13</v>
      </c>
      <c r="C50" s="167" t="s">
        <v>712</v>
      </c>
      <c r="D50" s="165">
        <v>14</v>
      </c>
      <c r="E50" s="175">
        <v>18</v>
      </c>
      <c r="F50" s="176"/>
      <c r="G50" s="50"/>
    </row>
    <row r="51" spans="1:7" s="27" customFormat="1" ht="41.4" x14ac:dyDescent="0.25">
      <c r="A51" s="173"/>
      <c r="B51" s="174" t="s">
        <v>13</v>
      </c>
      <c r="C51" s="167" t="s">
        <v>713</v>
      </c>
      <c r="D51" s="162">
        <f>E50+1</f>
        <v>19</v>
      </c>
      <c r="E51" s="175">
        <f>D51+12</f>
        <v>31</v>
      </c>
      <c r="F51" s="176"/>
      <c r="G51" s="50"/>
    </row>
    <row r="52" spans="1:7" s="27" customFormat="1" ht="41.4" x14ac:dyDescent="0.25">
      <c r="A52" s="173"/>
      <c r="B52" s="174" t="s">
        <v>13</v>
      </c>
      <c r="C52" s="167" t="s">
        <v>714</v>
      </c>
      <c r="D52" s="162">
        <f>E51+1</f>
        <v>32</v>
      </c>
      <c r="E52" s="175">
        <f>D52+12</f>
        <v>44</v>
      </c>
      <c r="F52" s="176"/>
      <c r="G52" s="50"/>
    </row>
    <row r="53" spans="1:7" s="27" customFormat="1" x14ac:dyDescent="0.25">
      <c r="A53" s="173"/>
      <c r="B53" s="174" t="s">
        <v>13</v>
      </c>
      <c r="C53" s="167" t="s">
        <v>715</v>
      </c>
      <c r="D53" s="162">
        <f>E52+1</f>
        <v>45</v>
      </c>
      <c r="E53" s="175">
        <f>D53+8</f>
        <v>53</v>
      </c>
      <c r="F53" s="176"/>
      <c r="G53" s="50"/>
    </row>
    <row r="54" spans="1:7" s="27" customFormat="1" x14ac:dyDescent="0.25">
      <c r="A54" s="173"/>
      <c r="B54" s="174" t="s">
        <v>13</v>
      </c>
      <c r="C54" s="167" t="s">
        <v>716</v>
      </c>
      <c r="D54" s="162">
        <f>E53+1</f>
        <v>54</v>
      </c>
      <c r="E54" s="175">
        <f>D54+2</f>
        <v>56</v>
      </c>
      <c r="F54" s="176"/>
      <c r="G54" s="50"/>
    </row>
    <row r="55" spans="1:7" s="27" customFormat="1" x14ac:dyDescent="0.25">
      <c r="A55" s="173"/>
      <c r="B55" s="174" t="s">
        <v>13</v>
      </c>
      <c r="C55" s="167" t="s">
        <v>717</v>
      </c>
      <c r="D55" s="162">
        <f>D53+1</f>
        <v>46</v>
      </c>
      <c r="E55" s="175">
        <f>D55+27</f>
        <v>73</v>
      </c>
      <c r="F55" s="176"/>
      <c r="G55" s="50"/>
    </row>
    <row r="56" spans="1:7" s="27" customFormat="1" x14ac:dyDescent="0.25">
      <c r="A56" s="170"/>
      <c r="B56" s="171" t="s">
        <v>832</v>
      </c>
      <c r="C56" s="172" t="s">
        <v>725</v>
      </c>
      <c r="D56" s="172"/>
      <c r="E56" s="172"/>
      <c r="F56" s="50"/>
      <c r="G56" s="50"/>
    </row>
    <row r="57" spans="1:7" s="27" customFormat="1" ht="27.6" x14ac:dyDescent="0.25">
      <c r="A57" s="173"/>
      <c r="B57" s="174" t="s">
        <v>13</v>
      </c>
      <c r="C57" s="167" t="s">
        <v>712</v>
      </c>
      <c r="D57" s="165">
        <v>14</v>
      </c>
      <c r="E57" s="175">
        <v>18</v>
      </c>
      <c r="F57" s="50"/>
      <c r="G57" s="50"/>
    </row>
    <row r="58" spans="1:7" s="27" customFormat="1" ht="41.4" x14ac:dyDescent="0.25">
      <c r="A58" s="173"/>
      <c r="B58" s="174" t="s">
        <v>13</v>
      </c>
      <c r="C58" s="167" t="s">
        <v>713</v>
      </c>
      <c r="D58" s="162">
        <f>E57+1</f>
        <v>19</v>
      </c>
      <c r="E58" s="175">
        <f>D58+12</f>
        <v>31</v>
      </c>
      <c r="F58" s="50"/>
      <c r="G58" s="50"/>
    </row>
    <row r="59" spans="1:7" s="27" customFormat="1" ht="41.4" x14ac:dyDescent="0.25">
      <c r="A59" s="173"/>
      <c r="B59" s="174" t="s">
        <v>13</v>
      </c>
      <c r="C59" s="167" t="s">
        <v>714</v>
      </c>
      <c r="D59" s="162">
        <f>E58+1</f>
        <v>32</v>
      </c>
      <c r="E59" s="175">
        <f>D59+12</f>
        <v>44</v>
      </c>
      <c r="F59" s="50"/>
      <c r="G59" s="50"/>
    </row>
    <row r="60" spans="1:7" s="27" customFormat="1" x14ac:dyDescent="0.25">
      <c r="A60" s="173"/>
      <c r="B60" s="174" t="s">
        <v>13</v>
      </c>
      <c r="C60" s="167" t="s">
        <v>715</v>
      </c>
      <c r="D60" s="162">
        <f>E59+1</f>
        <v>45</v>
      </c>
      <c r="E60" s="175">
        <f>D60+8</f>
        <v>53</v>
      </c>
      <c r="F60" s="50"/>
      <c r="G60" s="50"/>
    </row>
    <row r="61" spans="1:7" s="27" customFormat="1" x14ac:dyDescent="0.25">
      <c r="A61" s="173"/>
      <c r="B61" s="174" t="s">
        <v>13</v>
      </c>
      <c r="C61" s="167" t="s">
        <v>716</v>
      </c>
      <c r="D61" s="162">
        <f>E60+1</f>
        <v>54</v>
      </c>
      <c r="E61" s="175">
        <f>D61+2</f>
        <v>56</v>
      </c>
      <c r="F61" s="50"/>
      <c r="G61" s="50"/>
    </row>
    <row r="62" spans="1:7" s="27" customFormat="1" x14ac:dyDescent="0.25">
      <c r="A62" s="173"/>
      <c r="B62" s="174" t="s">
        <v>13</v>
      </c>
      <c r="C62" s="167" t="s">
        <v>717</v>
      </c>
      <c r="D62" s="162">
        <f>D60+1</f>
        <v>46</v>
      </c>
      <c r="E62" s="175">
        <f>D62+27</f>
        <v>73</v>
      </c>
      <c r="F62" s="50"/>
      <c r="G62" s="50"/>
    </row>
    <row r="63" spans="1:7" s="27" customFormat="1" x14ac:dyDescent="0.25">
      <c r="A63" s="170"/>
      <c r="B63" s="171" t="s">
        <v>833</v>
      </c>
      <c r="C63" s="172" t="s">
        <v>726</v>
      </c>
      <c r="D63" s="172"/>
      <c r="E63" s="172"/>
      <c r="F63" s="50"/>
      <c r="G63" s="50"/>
    </row>
    <row r="64" spans="1:7" s="27" customFormat="1" ht="27.6" x14ac:dyDescent="0.25">
      <c r="A64" s="173"/>
      <c r="B64" s="174" t="s">
        <v>13</v>
      </c>
      <c r="C64" s="167" t="s">
        <v>712</v>
      </c>
      <c r="D64" s="165">
        <v>14</v>
      </c>
      <c r="E64" s="175">
        <v>18</v>
      </c>
      <c r="F64" s="50"/>
      <c r="G64" s="50"/>
    </row>
    <row r="65" spans="1:7" s="27" customFormat="1" ht="41.4" x14ac:dyDescent="0.25">
      <c r="A65" s="173"/>
      <c r="B65" s="174" t="s">
        <v>13</v>
      </c>
      <c r="C65" s="167" t="s">
        <v>713</v>
      </c>
      <c r="D65" s="162">
        <f>E64+1</f>
        <v>19</v>
      </c>
      <c r="E65" s="175">
        <f>D65+12</f>
        <v>31</v>
      </c>
      <c r="F65" s="50"/>
      <c r="G65" s="50"/>
    </row>
    <row r="66" spans="1:7" s="27" customFormat="1" ht="41.4" x14ac:dyDescent="0.25">
      <c r="A66" s="173"/>
      <c r="B66" s="174" t="s">
        <v>13</v>
      </c>
      <c r="C66" s="167" t="s">
        <v>714</v>
      </c>
      <c r="D66" s="162">
        <f>E65+1</f>
        <v>32</v>
      </c>
      <c r="E66" s="175">
        <f>D66+12</f>
        <v>44</v>
      </c>
      <c r="F66" s="50"/>
      <c r="G66" s="50"/>
    </row>
    <row r="67" spans="1:7" s="27" customFormat="1" x14ac:dyDescent="0.25">
      <c r="A67" s="173"/>
      <c r="B67" s="174" t="s">
        <v>13</v>
      </c>
      <c r="C67" s="167" t="s">
        <v>715</v>
      </c>
      <c r="D67" s="162">
        <f>E66+2</f>
        <v>46</v>
      </c>
      <c r="E67" s="175">
        <f>D67+8</f>
        <v>54</v>
      </c>
      <c r="F67" s="50"/>
      <c r="G67" s="50"/>
    </row>
    <row r="68" spans="1:7" s="27" customFormat="1" x14ac:dyDescent="0.25">
      <c r="A68" s="173"/>
      <c r="B68" s="174" t="s">
        <v>13</v>
      </c>
      <c r="C68" s="167" t="s">
        <v>716</v>
      </c>
      <c r="D68" s="162">
        <f>E67+1</f>
        <v>55</v>
      </c>
      <c r="E68" s="175">
        <f>D68+2</f>
        <v>57</v>
      </c>
      <c r="F68" s="50"/>
      <c r="G68" s="50"/>
    </row>
    <row r="69" spans="1:7" s="27" customFormat="1" x14ac:dyDescent="0.25">
      <c r="A69" s="173"/>
      <c r="B69" s="174" t="s">
        <v>13</v>
      </c>
      <c r="C69" s="167" t="s">
        <v>717</v>
      </c>
      <c r="D69" s="162">
        <f>D67+1</f>
        <v>47</v>
      </c>
      <c r="E69" s="175">
        <f>D69+27</f>
        <v>74</v>
      </c>
      <c r="F69" s="50"/>
      <c r="G69" s="50"/>
    </row>
    <row r="70" spans="1:7" s="27" customFormat="1" x14ac:dyDescent="0.25">
      <c r="A70" s="170"/>
      <c r="B70" s="171" t="s">
        <v>834</v>
      </c>
      <c r="C70" s="172" t="s">
        <v>727</v>
      </c>
      <c r="D70" s="172"/>
      <c r="E70" s="172"/>
      <c r="F70" s="50"/>
      <c r="G70" s="50"/>
    </row>
    <row r="71" spans="1:7" s="27" customFormat="1" ht="27.6" x14ac:dyDescent="0.25">
      <c r="A71" s="173"/>
      <c r="B71" s="174" t="s">
        <v>13</v>
      </c>
      <c r="C71" s="167" t="s">
        <v>712</v>
      </c>
      <c r="D71" s="165">
        <v>14</v>
      </c>
      <c r="E71" s="175">
        <v>18</v>
      </c>
      <c r="F71" s="50"/>
      <c r="G71" s="50"/>
    </row>
    <row r="72" spans="1:7" s="27" customFormat="1" ht="41.4" x14ac:dyDescent="0.25">
      <c r="A72" s="173"/>
      <c r="B72" s="174" t="s">
        <v>13</v>
      </c>
      <c r="C72" s="167" t="s">
        <v>713</v>
      </c>
      <c r="D72" s="162">
        <f>E71+1</f>
        <v>19</v>
      </c>
      <c r="E72" s="175">
        <f>D72+12</f>
        <v>31</v>
      </c>
      <c r="F72" s="50"/>
      <c r="G72" s="50"/>
    </row>
    <row r="73" spans="1:7" s="27" customFormat="1" ht="41.4" x14ac:dyDescent="0.25">
      <c r="A73" s="173"/>
      <c r="B73" s="174" t="s">
        <v>13</v>
      </c>
      <c r="C73" s="167" t="s">
        <v>714</v>
      </c>
      <c r="D73" s="162">
        <f>E72+1</f>
        <v>32</v>
      </c>
      <c r="E73" s="175">
        <f>D73+12</f>
        <v>44</v>
      </c>
      <c r="F73" s="50"/>
      <c r="G73" s="50"/>
    </row>
    <row r="74" spans="1:7" s="27" customFormat="1" x14ac:dyDescent="0.25">
      <c r="A74" s="173"/>
      <c r="B74" s="174" t="s">
        <v>13</v>
      </c>
      <c r="C74" s="167" t="s">
        <v>715</v>
      </c>
      <c r="D74" s="162">
        <f>E73+2</f>
        <v>46</v>
      </c>
      <c r="E74" s="175">
        <f>D74+8</f>
        <v>54</v>
      </c>
      <c r="F74" s="50"/>
      <c r="G74" s="50"/>
    </row>
    <row r="75" spans="1:7" s="27" customFormat="1" x14ac:dyDescent="0.25">
      <c r="A75" s="173"/>
      <c r="B75" s="174" t="s">
        <v>13</v>
      </c>
      <c r="C75" s="167" t="s">
        <v>716</v>
      </c>
      <c r="D75" s="162">
        <f>E74+1</f>
        <v>55</v>
      </c>
      <c r="E75" s="175">
        <f>D75+2</f>
        <v>57</v>
      </c>
      <c r="F75" s="50"/>
      <c r="G75" s="50"/>
    </row>
    <row r="76" spans="1:7" s="27" customFormat="1" x14ac:dyDescent="0.25">
      <c r="A76" s="173"/>
      <c r="B76" s="174" t="s">
        <v>13</v>
      </c>
      <c r="C76" s="167" t="s">
        <v>717</v>
      </c>
      <c r="D76" s="162">
        <f>D74+1</f>
        <v>47</v>
      </c>
      <c r="E76" s="175">
        <f>D76+27</f>
        <v>74</v>
      </c>
      <c r="F76" s="50"/>
      <c r="G76" s="50"/>
    </row>
    <row r="77" spans="1:7" s="27" customFormat="1" x14ac:dyDescent="0.25">
      <c r="A77" s="170"/>
      <c r="B77" s="171" t="s">
        <v>835</v>
      </c>
      <c r="C77" s="172" t="s">
        <v>728</v>
      </c>
      <c r="D77" s="172"/>
      <c r="E77" s="172"/>
      <c r="F77" s="50"/>
      <c r="G77" s="50"/>
    </row>
    <row r="78" spans="1:7" s="27" customFormat="1" ht="27.6" x14ac:dyDescent="0.25">
      <c r="A78" s="173"/>
      <c r="B78" s="174" t="s">
        <v>13</v>
      </c>
      <c r="C78" s="167" t="s">
        <v>712</v>
      </c>
      <c r="D78" s="165">
        <v>14</v>
      </c>
      <c r="E78" s="175">
        <v>18</v>
      </c>
      <c r="F78" s="50"/>
      <c r="G78" s="50"/>
    </row>
    <row r="79" spans="1:7" s="27" customFormat="1" ht="41.4" x14ac:dyDescent="0.25">
      <c r="A79" s="173"/>
      <c r="B79" s="174" t="s">
        <v>13</v>
      </c>
      <c r="C79" s="167" t="s">
        <v>720</v>
      </c>
      <c r="D79" s="162">
        <f>E78+1</f>
        <v>19</v>
      </c>
      <c r="E79" s="175">
        <f>D79+12</f>
        <v>31</v>
      </c>
      <c r="F79" s="50"/>
      <c r="G79" s="50"/>
    </row>
    <row r="80" spans="1:7" s="27" customFormat="1" ht="41.4" x14ac:dyDescent="0.25">
      <c r="A80" s="173"/>
      <c r="B80" s="174" t="s">
        <v>13</v>
      </c>
      <c r="C80" s="167" t="s">
        <v>714</v>
      </c>
      <c r="D80" s="162">
        <f>E79+1</f>
        <v>32</v>
      </c>
      <c r="E80" s="175">
        <f>D80+12</f>
        <v>44</v>
      </c>
      <c r="F80" s="50"/>
      <c r="G80" s="50"/>
    </row>
    <row r="81" spans="1:7" s="27" customFormat="1" x14ac:dyDescent="0.25">
      <c r="A81" s="173"/>
      <c r="B81" s="174" t="s">
        <v>13</v>
      </c>
      <c r="C81" s="167" t="s">
        <v>715</v>
      </c>
      <c r="D81" s="162">
        <f>E80+3</f>
        <v>47</v>
      </c>
      <c r="E81" s="175">
        <f>D81+8</f>
        <v>55</v>
      </c>
      <c r="F81" s="50"/>
      <c r="G81" s="50"/>
    </row>
    <row r="82" spans="1:7" s="27" customFormat="1" x14ac:dyDescent="0.25">
      <c r="A82" s="173"/>
      <c r="B82" s="174" t="s">
        <v>13</v>
      </c>
      <c r="C82" s="167" t="s">
        <v>716</v>
      </c>
      <c r="D82" s="162">
        <f>E81+1</f>
        <v>56</v>
      </c>
      <c r="E82" s="175">
        <f>D82+2</f>
        <v>58</v>
      </c>
      <c r="F82" s="50"/>
      <c r="G82" s="50"/>
    </row>
    <row r="83" spans="1:7" s="27" customFormat="1" x14ac:dyDescent="0.25">
      <c r="A83" s="173"/>
      <c r="B83" s="174" t="s">
        <v>13</v>
      </c>
      <c r="C83" s="167" t="s">
        <v>717</v>
      </c>
      <c r="D83" s="162">
        <f>D81+1</f>
        <v>48</v>
      </c>
      <c r="E83" s="175">
        <f>D83+27</f>
        <v>75</v>
      </c>
      <c r="F83" s="50"/>
      <c r="G83" s="50"/>
    </row>
    <row r="84" spans="1:7" s="27" customFormat="1" x14ac:dyDescent="0.25">
      <c r="A84" s="170"/>
      <c r="B84" s="171" t="s">
        <v>836</v>
      </c>
      <c r="C84" s="172" t="s">
        <v>729</v>
      </c>
      <c r="D84" s="172"/>
      <c r="E84" s="172"/>
      <c r="F84" s="50"/>
      <c r="G84" s="50"/>
    </row>
    <row r="85" spans="1:7" s="27" customFormat="1" ht="27.6" x14ac:dyDescent="0.25">
      <c r="A85" s="173"/>
      <c r="B85" s="174" t="s">
        <v>13</v>
      </c>
      <c r="C85" s="167" t="s">
        <v>712</v>
      </c>
      <c r="D85" s="165">
        <f>D78+12</f>
        <v>26</v>
      </c>
      <c r="E85" s="175">
        <f>D85+5</f>
        <v>31</v>
      </c>
      <c r="F85" s="50"/>
      <c r="G85" s="50"/>
    </row>
    <row r="86" spans="1:7" s="27" customFormat="1" ht="41.4" x14ac:dyDescent="0.25">
      <c r="A86" s="173"/>
      <c r="B86" s="174" t="s">
        <v>13</v>
      </c>
      <c r="C86" s="167" t="s">
        <v>713</v>
      </c>
      <c r="D86" s="162">
        <f>E85+1</f>
        <v>32</v>
      </c>
      <c r="E86" s="175">
        <f>D86+12</f>
        <v>44</v>
      </c>
      <c r="F86" s="50"/>
      <c r="G86" s="50"/>
    </row>
    <row r="87" spans="1:7" s="27" customFormat="1" ht="41.4" x14ac:dyDescent="0.25">
      <c r="A87" s="173"/>
      <c r="B87" s="174" t="s">
        <v>13</v>
      </c>
      <c r="C87" s="167" t="s">
        <v>714</v>
      </c>
      <c r="D87" s="162">
        <f>E86+1</f>
        <v>45</v>
      </c>
      <c r="E87" s="175">
        <f>D87+12</f>
        <v>57</v>
      </c>
      <c r="F87" s="50"/>
      <c r="G87" s="50"/>
    </row>
    <row r="88" spans="1:7" s="27" customFormat="1" x14ac:dyDescent="0.25">
      <c r="A88" s="173"/>
      <c r="B88" s="174" t="s">
        <v>13</v>
      </c>
      <c r="C88" s="167" t="s">
        <v>715</v>
      </c>
      <c r="D88" s="162">
        <f>E87+1</f>
        <v>58</v>
      </c>
      <c r="E88" s="175">
        <f>D88+8</f>
        <v>66</v>
      </c>
      <c r="F88" s="50"/>
      <c r="G88" s="50"/>
    </row>
    <row r="89" spans="1:7" s="27" customFormat="1" x14ac:dyDescent="0.25">
      <c r="A89" s="173"/>
      <c r="B89" s="174" t="s">
        <v>13</v>
      </c>
      <c r="C89" s="167" t="s">
        <v>716</v>
      </c>
      <c r="D89" s="162">
        <f>E88+1</f>
        <v>67</v>
      </c>
      <c r="E89" s="175">
        <f>D89+2</f>
        <v>69</v>
      </c>
      <c r="F89" s="50"/>
      <c r="G89" s="50"/>
    </row>
    <row r="90" spans="1:7" s="27" customFormat="1" x14ac:dyDescent="0.25">
      <c r="A90" s="173"/>
      <c r="B90" s="174" t="s">
        <v>13</v>
      </c>
      <c r="C90" s="167" t="s">
        <v>717</v>
      </c>
      <c r="D90" s="162">
        <f>D88+1</f>
        <v>59</v>
      </c>
      <c r="E90" s="175">
        <f>D90+27</f>
        <v>86</v>
      </c>
      <c r="F90" s="50"/>
      <c r="G90" s="50"/>
    </row>
    <row r="91" spans="1:7" s="27" customFormat="1" x14ac:dyDescent="0.25">
      <c r="A91" s="170"/>
      <c r="B91" s="171" t="s">
        <v>718</v>
      </c>
      <c r="C91" s="172" t="s">
        <v>774</v>
      </c>
      <c r="D91" s="172"/>
      <c r="E91" s="172"/>
      <c r="F91" s="50"/>
      <c r="G91" s="50"/>
    </row>
    <row r="92" spans="1:7" s="27" customFormat="1" x14ac:dyDescent="0.25">
      <c r="A92" s="170"/>
      <c r="B92" s="171" t="s">
        <v>837</v>
      </c>
      <c r="C92" s="172" t="s">
        <v>730</v>
      </c>
      <c r="D92" s="172"/>
      <c r="E92" s="172"/>
      <c r="F92" s="50"/>
      <c r="G92" s="50"/>
    </row>
    <row r="93" spans="1:7" s="27" customFormat="1" ht="27.6" x14ac:dyDescent="0.25">
      <c r="A93" s="173"/>
      <c r="B93" s="174" t="s">
        <v>13</v>
      </c>
      <c r="C93" s="167" t="s">
        <v>712</v>
      </c>
      <c r="D93" s="165">
        <v>26</v>
      </c>
      <c r="E93" s="175">
        <f>D93+5</f>
        <v>31</v>
      </c>
      <c r="F93" s="50"/>
      <c r="G93" s="50"/>
    </row>
    <row r="94" spans="1:7" s="27" customFormat="1" ht="41.4" x14ac:dyDescent="0.25">
      <c r="A94" s="173"/>
      <c r="B94" s="174" t="s">
        <v>13</v>
      </c>
      <c r="C94" s="167" t="s">
        <v>713</v>
      </c>
      <c r="D94" s="162">
        <f>E93+1</f>
        <v>32</v>
      </c>
      <c r="E94" s="175">
        <f>D94+12</f>
        <v>44</v>
      </c>
      <c r="F94" s="50"/>
      <c r="G94" s="50"/>
    </row>
    <row r="95" spans="1:7" s="27" customFormat="1" ht="41.4" x14ac:dyDescent="0.25">
      <c r="A95" s="173"/>
      <c r="B95" s="174" t="s">
        <v>13</v>
      </c>
      <c r="C95" s="167" t="s">
        <v>714</v>
      </c>
      <c r="D95" s="162">
        <f>E94+1</f>
        <v>45</v>
      </c>
      <c r="E95" s="175">
        <f>D95+12</f>
        <v>57</v>
      </c>
      <c r="F95" s="50"/>
      <c r="G95" s="50"/>
    </row>
    <row r="96" spans="1:7" s="27" customFormat="1" x14ac:dyDescent="0.25">
      <c r="A96" s="173"/>
      <c r="B96" s="174" t="s">
        <v>13</v>
      </c>
      <c r="C96" s="167" t="s">
        <v>715</v>
      </c>
      <c r="D96" s="162">
        <f>E95+1</f>
        <v>58</v>
      </c>
      <c r="E96" s="175">
        <f>D96+8</f>
        <v>66</v>
      </c>
      <c r="F96" s="50"/>
      <c r="G96" s="50"/>
    </row>
    <row r="97" spans="1:7" s="27" customFormat="1" x14ac:dyDescent="0.25">
      <c r="A97" s="173"/>
      <c r="B97" s="174" t="s">
        <v>13</v>
      </c>
      <c r="C97" s="167" t="s">
        <v>716</v>
      </c>
      <c r="D97" s="162">
        <f>E96+1</f>
        <v>67</v>
      </c>
      <c r="E97" s="175">
        <f>D97+2</f>
        <v>69</v>
      </c>
      <c r="F97" s="50"/>
      <c r="G97" s="50"/>
    </row>
    <row r="98" spans="1:7" s="27" customFormat="1" x14ac:dyDescent="0.25">
      <c r="A98" s="173"/>
      <c r="B98" s="174" t="s">
        <v>13</v>
      </c>
      <c r="C98" s="167" t="s">
        <v>717</v>
      </c>
      <c r="D98" s="162">
        <f>D96+1</f>
        <v>59</v>
      </c>
      <c r="E98" s="175">
        <f>D98+27</f>
        <v>86</v>
      </c>
      <c r="F98" s="50"/>
      <c r="G98" s="50"/>
    </row>
    <row r="99" spans="1:7" s="27" customFormat="1" x14ac:dyDescent="0.25">
      <c r="A99" s="170"/>
      <c r="B99" s="171" t="s">
        <v>838</v>
      </c>
      <c r="C99" s="172" t="s">
        <v>731</v>
      </c>
      <c r="D99" s="172"/>
      <c r="E99" s="172"/>
      <c r="F99" s="50"/>
      <c r="G99" s="50"/>
    </row>
    <row r="100" spans="1:7" s="27" customFormat="1" ht="27.6" x14ac:dyDescent="0.25">
      <c r="A100" s="173"/>
      <c r="B100" s="174" t="s">
        <v>13</v>
      </c>
      <c r="C100" s="167" t="s">
        <v>712</v>
      </c>
      <c r="D100" s="165">
        <v>26</v>
      </c>
      <c r="E100" s="175">
        <f>D100+5</f>
        <v>31</v>
      </c>
      <c r="F100" s="50"/>
      <c r="G100" s="50"/>
    </row>
    <row r="101" spans="1:7" s="27" customFormat="1" ht="41.4" x14ac:dyDescent="0.25">
      <c r="A101" s="173"/>
      <c r="B101" s="174" t="s">
        <v>13</v>
      </c>
      <c r="C101" s="167" t="s">
        <v>713</v>
      </c>
      <c r="D101" s="162">
        <f>E100+1</f>
        <v>32</v>
      </c>
      <c r="E101" s="175">
        <f>D101+12</f>
        <v>44</v>
      </c>
      <c r="F101" s="50"/>
      <c r="G101" s="50"/>
    </row>
    <row r="102" spans="1:7" s="27" customFormat="1" ht="41.4" x14ac:dyDescent="0.25">
      <c r="A102" s="173"/>
      <c r="B102" s="174" t="s">
        <v>13</v>
      </c>
      <c r="C102" s="167" t="s">
        <v>714</v>
      </c>
      <c r="D102" s="162">
        <f>E101+1+1</f>
        <v>46</v>
      </c>
      <c r="E102" s="175">
        <f>D102+12</f>
        <v>58</v>
      </c>
      <c r="F102" s="50"/>
      <c r="G102" s="50"/>
    </row>
    <row r="103" spans="1:7" s="27" customFormat="1" x14ac:dyDescent="0.25">
      <c r="A103" s="173"/>
      <c r="B103" s="174" t="s">
        <v>13</v>
      </c>
      <c r="C103" s="167" t="s">
        <v>715</v>
      </c>
      <c r="D103" s="162">
        <f>E102+1</f>
        <v>59</v>
      </c>
      <c r="E103" s="175">
        <f>D103+8</f>
        <v>67</v>
      </c>
      <c r="F103" s="50"/>
      <c r="G103" s="50"/>
    </row>
    <row r="104" spans="1:7" s="27" customFormat="1" x14ac:dyDescent="0.25">
      <c r="A104" s="173"/>
      <c r="B104" s="174" t="s">
        <v>13</v>
      </c>
      <c r="C104" s="167" t="s">
        <v>716</v>
      </c>
      <c r="D104" s="162">
        <f>E103+1</f>
        <v>68</v>
      </c>
      <c r="E104" s="175">
        <f>D104+2</f>
        <v>70</v>
      </c>
      <c r="F104" s="50"/>
      <c r="G104" s="50"/>
    </row>
    <row r="105" spans="1:7" s="27" customFormat="1" x14ac:dyDescent="0.25">
      <c r="A105" s="173"/>
      <c r="B105" s="174" t="s">
        <v>13</v>
      </c>
      <c r="C105" s="167" t="s">
        <v>717</v>
      </c>
      <c r="D105" s="162">
        <f>D103+1</f>
        <v>60</v>
      </c>
      <c r="E105" s="175">
        <f>D105+27</f>
        <v>87</v>
      </c>
      <c r="F105" s="50"/>
      <c r="G105" s="50"/>
    </row>
    <row r="106" spans="1:7" s="27" customFormat="1" x14ac:dyDescent="0.25">
      <c r="A106" s="170"/>
      <c r="B106" s="171" t="s">
        <v>839</v>
      </c>
      <c r="C106" s="172" t="s">
        <v>732</v>
      </c>
      <c r="D106" s="172"/>
      <c r="E106" s="172"/>
      <c r="F106" s="50"/>
      <c r="G106" s="50"/>
    </row>
    <row r="107" spans="1:7" s="27" customFormat="1" ht="27.6" x14ac:dyDescent="0.25">
      <c r="A107" s="173"/>
      <c r="B107" s="174" t="s">
        <v>13</v>
      </c>
      <c r="C107" s="167" t="s">
        <v>712</v>
      </c>
      <c r="D107" s="165">
        <v>26</v>
      </c>
      <c r="E107" s="175">
        <f>D107+5</f>
        <v>31</v>
      </c>
      <c r="F107" s="50"/>
      <c r="G107" s="50"/>
    </row>
    <row r="108" spans="1:7" s="27" customFormat="1" ht="41.4" x14ac:dyDescent="0.25">
      <c r="A108" s="173"/>
      <c r="B108" s="174" t="s">
        <v>13</v>
      </c>
      <c r="C108" s="167" t="s">
        <v>720</v>
      </c>
      <c r="D108" s="162">
        <f>E107+1</f>
        <v>32</v>
      </c>
      <c r="E108" s="175">
        <f>D108+12</f>
        <v>44</v>
      </c>
      <c r="F108" s="50"/>
      <c r="G108" s="50"/>
    </row>
    <row r="109" spans="1:7" s="27" customFormat="1" ht="41.4" x14ac:dyDescent="0.25">
      <c r="A109" s="173"/>
      <c r="B109" s="174" t="s">
        <v>13</v>
      </c>
      <c r="C109" s="167" t="s">
        <v>714</v>
      </c>
      <c r="D109" s="162">
        <f>E108+1+1</f>
        <v>46</v>
      </c>
      <c r="E109" s="175">
        <f>D109+12</f>
        <v>58</v>
      </c>
      <c r="F109" s="50"/>
      <c r="G109" s="50"/>
    </row>
    <row r="110" spans="1:7" s="27" customFormat="1" x14ac:dyDescent="0.25">
      <c r="A110" s="173"/>
      <c r="B110" s="174" t="s">
        <v>13</v>
      </c>
      <c r="C110" s="167" t="s">
        <v>715</v>
      </c>
      <c r="D110" s="162">
        <f>E109+1</f>
        <v>59</v>
      </c>
      <c r="E110" s="175">
        <f>D110+8</f>
        <v>67</v>
      </c>
      <c r="F110" s="50"/>
      <c r="G110" s="50"/>
    </row>
    <row r="111" spans="1:7" s="27" customFormat="1" x14ac:dyDescent="0.25">
      <c r="A111" s="173"/>
      <c r="B111" s="174" t="s">
        <v>13</v>
      </c>
      <c r="C111" s="167" t="s">
        <v>716</v>
      </c>
      <c r="D111" s="162">
        <f>E110+1</f>
        <v>68</v>
      </c>
      <c r="E111" s="175">
        <f>D111+2</f>
        <v>70</v>
      </c>
      <c r="F111" s="50"/>
      <c r="G111" s="50"/>
    </row>
    <row r="112" spans="1:7" s="27" customFormat="1" x14ac:dyDescent="0.25">
      <c r="A112" s="173"/>
      <c r="B112" s="174" t="s">
        <v>13</v>
      </c>
      <c r="C112" s="167" t="s">
        <v>717</v>
      </c>
      <c r="D112" s="162">
        <f>D110+1</f>
        <v>60</v>
      </c>
      <c r="E112" s="175">
        <f>D112+27</f>
        <v>87</v>
      </c>
      <c r="F112" s="50"/>
      <c r="G112" s="50"/>
    </row>
    <row r="113" spans="1:7" s="27" customFormat="1" x14ac:dyDescent="0.25">
      <c r="A113" s="170"/>
      <c r="B113" s="171" t="s">
        <v>840</v>
      </c>
      <c r="C113" s="172" t="s">
        <v>733</v>
      </c>
      <c r="D113" s="172"/>
      <c r="E113" s="172"/>
      <c r="F113" s="50"/>
      <c r="G113" s="50"/>
    </row>
    <row r="114" spans="1:7" s="27" customFormat="1" ht="27.6" x14ac:dyDescent="0.25">
      <c r="A114" s="173"/>
      <c r="B114" s="174" t="s">
        <v>13</v>
      </c>
      <c r="C114" s="167" t="s">
        <v>712</v>
      </c>
      <c r="D114" s="165">
        <v>26</v>
      </c>
      <c r="E114" s="175">
        <f>D114+5</f>
        <v>31</v>
      </c>
      <c r="F114" s="50"/>
      <c r="G114" s="50"/>
    </row>
    <row r="115" spans="1:7" s="27" customFormat="1" ht="41.4" x14ac:dyDescent="0.25">
      <c r="A115" s="173"/>
      <c r="B115" s="174" t="s">
        <v>13</v>
      </c>
      <c r="C115" s="167" t="s">
        <v>720</v>
      </c>
      <c r="D115" s="162">
        <f>E114+1</f>
        <v>32</v>
      </c>
      <c r="E115" s="175">
        <f>D115+12</f>
        <v>44</v>
      </c>
      <c r="F115" s="50"/>
      <c r="G115" s="50"/>
    </row>
    <row r="116" spans="1:7" s="27" customFormat="1" ht="41.4" x14ac:dyDescent="0.25">
      <c r="A116" s="173"/>
      <c r="B116" s="174" t="s">
        <v>13</v>
      </c>
      <c r="C116" s="167" t="s">
        <v>714</v>
      </c>
      <c r="D116" s="162">
        <f>E115+1+1+1</f>
        <v>47</v>
      </c>
      <c r="E116" s="175">
        <f>D116+12</f>
        <v>59</v>
      </c>
      <c r="F116" s="50"/>
      <c r="G116" s="50"/>
    </row>
    <row r="117" spans="1:7" s="27" customFormat="1" x14ac:dyDescent="0.25">
      <c r="A117" s="173"/>
      <c r="B117" s="174" t="s">
        <v>13</v>
      </c>
      <c r="C117" s="167" t="s">
        <v>715</v>
      </c>
      <c r="D117" s="162">
        <f>E116+1</f>
        <v>60</v>
      </c>
      <c r="E117" s="175">
        <f>D117+8</f>
        <v>68</v>
      </c>
      <c r="F117" s="50"/>
      <c r="G117" s="50"/>
    </row>
    <row r="118" spans="1:7" s="27" customFormat="1" x14ac:dyDescent="0.25">
      <c r="A118" s="173"/>
      <c r="B118" s="174" t="s">
        <v>13</v>
      </c>
      <c r="C118" s="167" t="s">
        <v>716</v>
      </c>
      <c r="D118" s="162">
        <f>E117+1</f>
        <v>69</v>
      </c>
      <c r="E118" s="175">
        <f>D118+2</f>
        <v>71</v>
      </c>
      <c r="F118" s="50"/>
      <c r="G118" s="50"/>
    </row>
    <row r="119" spans="1:7" s="27" customFormat="1" x14ac:dyDescent="0.25">
      <c r="A119" s="173"/>
      <c r="B119" s="174" t="s">
        <v>13</v>
      </c>
      <c r="C119" s="167" t="s">
        <v>717</v>
      </c>
      <c r="D119" s="162">
        <f>D117+1</f>
        <v>61</v>
      </c>
      <c r="E119" s="175">
        <f>D119+27</f>
        <v>88</v>
      </c>
      <c r="F119" s="50"/>
      <c r="G119" s="50"/>
    </row>
    <row r="120" spans="1:7" s="27" customFormat="1" x14ac:dyDescent="0.25">
      <c r="A120" s="170"/>
      <c r="B120" s="171" t="s">
        <v>841</v>
      </c>
      <c r="C120" s="172" t="s">
        <v>734</v>
      </c>
      <c r="D120" s="172"/>
      <c r="E120" s="172"/>
      <c r="F120" s="50"/>
      <c r="G120" s="50"/>
    </row>
    <row r="121" spans="1:7" s="27" customFormat="1" ht="27.6" x14ac:dyDescent="0.25">
      <c r="A121" s="173"/>
      <c r="B121" s="174" t="s">
        <v>13</v>
      </c>
      <c r="C121" s="167" t="s">
        <v>712</v>
      </c>
      <c r="D121" s="165">
        <v>39</v>
      </c>
      <c r="E121" s="175">
        <f>D121+5</f>
        <v>44</v>
      </c>
      <c r="F121" s="50"/>
      <c r="G121" s="50"/>
    </row>
    <row r="122" spans="1:7" s="27" customFormat="1" ht="41.4" x14ac:dyDescent="0.25">
      <c r="A122" s="173"/>
      <c r="B122" s="174" t="s">
        <v>13</v>
      </c>
      <c r="C122" s="167" t="s">
        <v>713</v>
      </c>
      <c r="D122" s="162">
        <f>E121+1</f>
        <v>45</v>
      </c>
      <c r="E122" s="175">
        <f>D122+12</f>
        <v>57</v>
      </c>
      <c r="F122" s="50"/>
      <c r="G122" s="50"/>
    </row>
    <row r="123" spans="1:7" s="27" customFormat="1" ht="41.4" x14ac:dyDescent="0.25">
      <c r="A123" s="173"/>
      <c r="B123" s="174" t="s">
        <v>13</v>
      </c>
      <c r="C123" s="167" t="s">
        <v>714</v>
      </c>
      <c r="D123" s="162">
        <f>E122+1</f>
        <v>58</v>
      </c>
      <c r="E123" s="175">
        <f>D123+12</f>
        <v>70</v>
      </c>
      <c r="F123" s="50"/>
      <c r="G123" s="50"/>
    </row>
    <row r="124" spans="1:7" s="27" customFormat="1" x14ac:dyDescent="0.25">
      <c r="A124" s="173"/>
      <c r="B124" s="174" t="s">
        <v>13</v>
      </c>
      <c r="C124" s="167" t="s">
        <v>715</v>
      </c>
      <c r="D124" s="162">
        <f>E123+1</f>
        <v>71</v>
      </c>
      <c r="E124" s="175">
        <f>D124+8</f>
        <v>79</v>
      </c>
      <c r="F124" s="50"/>
      <c r="G124" s="50"/>
    </row>
    <row r="125" spans="1:7" s="27" customFormat="1" x14ac:dyDescent="0.25">
      <c r="A125" s="173"/>
      <c r="B125" s="174" t="s">
        <v>13</v>
      </c>
      <c r="C125" s="167" t="s">
        <v>716</v>
      </c>
      <c r="D125" s="162">
        <f>E124+1</f>
        <v>80</v>
      </c>
      <c r="E125" s="175">
        <f>D125+2</f>
        <v>82</v>
      </c>
      <c r="F125" s="50"/>
      <c r="G125" s="50"/>
    </row>
    <row r="126" spans="1:7" s="27" customFormat="1" x14ac:dyDescent="0.25">
      <c r="A126" s="173"/>
      <c r="B126" s="174" t="s">
        <v>13</v>
      </c>
      <c r="C126" s="167" t="s">
        <v>717</v>
      </c>
      <c r="D126" s="162">
        <f>D124+1</f>
        <v>72</v>
      </c>
      <c r="E126" s="175">
        <f>D126+27</f>
        <v>99</v>
      </c>
      <c r="F126" s="50"/>
      <c r="G126" s="50"/>
    </row>
    <row r="127" spans="1:7" s="27" customFormat="1" x14ac:dyDescent="0.25">
      <c r="A127" s="170"/>
      <c r="B127" s="171" t="s">
        <v>842</v>
      </c>
      <c r="C127" s="172" t="s">
        <v>735</v>
      </c>
      <c r="D127" s="172"/>
      <c r="E127" s="172"/>
      <c r="F127" s="50"/>
      <c r="G127" s="50"/>
    </row>
    <row r="128" spans="1:7" s="27" customFormat="1" ht="27.6" x14ac:dyDescent="0.25">
      <c r="A128" s="173"/>
      <c r="B128" s="174" t="s">
        <v>13</v>
      </c>
      <c r="C128" s="167" t="s">
        <v>712</v>
      </c>
      <c r="D128" s="165">
        <v>39</v>
      </c>
      <c r="E128" s="175">
        <f>D128+5</f>
        <v>44</v>
      </c>
      <c r="F128" s="50"/>
      <c r="G128" s="50"/>
    </row>
    <row r="129" spans="1:7" s="27" customFormat="1" ht="41.4" x14ac:dyDescent="0.25">
      <c r="A129" s="173"/>
      <c r="B129" s="174" t="s">
        <v>13</v>
      </c>
      <c r="C129" s="167" t="s">
        <v>713</v>
      </c>
      <c r="D129" s="162">
        <f>E128+1</f>
        <v>45</v>
      </c>
      <c r="E129" s="175">
        <f>D129+12</f>
        <v>57</v>
      </c>
      <c r="F129" s="50"/>
      <c r="G129" s="50"/>
    </row>
    <row r="130" spans="1:7" s="27" customFormat="1" ht="41.4" x14ac:dyDescent="0.25">
      <c r="A130" s="173"/>
      <c r="B130" s="174" t="s">
        <v>13</v>
      </c>
      <c r="C130" s="167" t="s">
        <v>714</v>
      </c>
      <c r="D130" s="162">
        <f>E129+1</f>
        <v>58</v>
      </c>
      <c r="E130" s="175">
        <f>D130+12</f>
        <v>70</v>
      </c>
      <c r="F130" s="50"/>
      <c r="G130" s="50"/>
    </row>
    <row r="131" spans="1:7" s="27" customFormat="1" x14ac:dyDescent="0.25">
      <c r="A131" s="173"/>
      <c r="B131" s="174" t="s">
        <v>13</v>
      </c>
      <c r="C131" s="167" t="s">
        <v>715</v>
      </c>
      <c r="D131" s="162">
        <f>E130+1</f>
        <v>71</v>
      </c>
      <c r="E131" s="175">
        <f>D131+8</f>
        <v>79</v>
      </c>
      <c r="F131" s="50"/>
      <c r="G131" s="50"/>
    </row>
    <row r="132" spans="1:7" s="27" customFormat="1" x14ac:dyDescent="0.25">
      <c r="A132" s="173"/>
      <c r="B132" s="174" t="s">
        <v>13</v>
      </c>
      <c r="C132" s="167" t="s">
        <v>716</v>
      </c>
      <c r="D132" s="162">
        <f>E131+1</f>
        <v>80</v>
      </c>
      <c r="E132" s="175">
        <f>D132+2</f>
        <v>82</v>
      </c>
      <c r="F132" s="50"/>
      <c r="G132" s="50"/>
    </row>
    <row r="133" spans="1:7" s="27" customFormat="1" x14ac:dyDescent="0.25">
      <c r="A133" s="173"/>
      <c r="B133" s="174" t="s">
        <v>13</v>
      </c>
      <c r="C133" s="167" t="s">
        <v>717</v>
      </c>
      <c r="D133" s="162">
        <f>D131+1</f>
        <v>72</v>
      </c>
      <c r="E133" s="175">
        <f>D133+27</f>
        <v>99</v>
      </c>
      <c r="F133" s="50"/>
      <c r="G133" s="50"/>
    </row>
    <row r="134" spans="1:7" s="27" customFormat="1" x14ac:dyDescent="0.25">
      <c r="A134" s="170"/>
      <c r="B134" s="171" t="s">
        <v>843</v>
      </c>
      <c r="C134" s="172" t="s">
        <v>736</v>
      </c>
      <c r="D134" s="172"/>
      <c r="E134" s="172"/>
      <c r="F134" s="50"/>
      <c r="G134" s="50"/>
    </row>
    <row r="135" spans="1:7" s="27" customFormat="1" ht="27.6" x14ac:dyDescent="0.25">
      <c r="A135" s="173"/>
      <c r="B135" s="174" t="s">
        <v>13</v>
      </c>
      <c r="C135" s="167" t="s">
        <v>712</v>
      </c>
      <c r="D135" s="165">
        <v>39</v>
      </c>
      <c r="E135" s="175">
        <f>D135+5</f>
        <v>44</v>
      </c>
      <c r="F135" s="50"/>
      <c r="G135" s="50"/>
    </row>
    <row r="136" spans="1:7" s="27" customFormat="1" ht="41.4" x14ac:dyDescent="0.25">
      <c r="A136" s="173"/>
      <c r="B136" s="174" t="s">
        <v>13</v>
      </c>
      <c r="C136" s="167" t="s">
        <v>713</v>
      </c>
      <c r="D136" s="162">
        <f>E135+1</f>
        <v>45</v>
      </c>
      <c r="E136" s="175">
        <f>D136+12</f>
        <v>57</v>
      </c>
      <c r="F136" s="50"/>
      <c r="G136" s="50"/>
    </row>
    <row r="137" spans="1:7" s="27" customFormat="1" ht="41.4" x14ac:dyDescent="0.25">
      <c r="A137" s="173"/>
      <c r="B137" s="174" t="s">
        <v>13</v>
      </c>
      <c r="C137" s="167" t="s">
        <v>714</v>
      </c>
      <c r="D137" s="162">
        <f>E136+1+1</f>
        <v>59</v>
      </c>
      <c r="E137" s="175">
        <f>D137+12</f>
        <v>71</v>
      </c>
      <c r="F137" s="50"/>
      <c r="G137" s="50"/>
    </row>
    <row r="138" spans="1:7" s="27" customFormat="1" x14ac:dyDescent="0.25">
      <c r="A138" s="173"/>
      <c r="B138" s="174" t="s">
        <v>13</v>
      </c>
      <c r="C138" s="167" t="s">
        <v>715</v>
      </c>
      <c r="D138" s="162">
        <f>E137+1</f>
        <v>72</v>
      </c>
      <c r="E138" s="175">
        <f>D138+8</f>
        <v>80</v>
      </c>
      <c r="F138" s="50"/>
      <c r="G138" s="50"/>
    </row>
    <row r="139" spans="1:7" s="27" customFormat="1" x14ac:dyDescent="0.25">
      <c r="A139" s="173"/>
      <c r="B139" s="174" t="s">
        <v>13</v>
      </c>
      <c r="C139" s="167" t="s">
        <v>716</v>
      </c>
      <c r="D139" s="162">
        <f>E138+1</f>
        <v>81</v>
      </c>
      <c r="E139" s="175">
        <f>D139+2</f>
        <v>83</v>
      </c>
      <c r="F139" s="50"/>
      <c r="G139" s="50"/>
    </row>
    <row r="140" spans="1:7" s="27" customFormat="1" x14ac:dyDescent="0.25">
      <c r="A140" s="173"/>
      <c r="B140" s="174" t="s">
        <v>13</v>
      </c>
      <c r="C140" s="167" t="s">
        <v>717</v>
      </c>
      <c r="D140" s="162">
        <f>D138+1</f>
        <v>73</v>
      </c>
      <c r="E140" s="175">
        <f>D140+27</f>
        <v>100</v>
      </c>
      <c r="F140" s="50"/>
      <c r="G140" s="50"/>
    </row>
    <row r="141" spans="1:7" s="27" customFormat="1" x14ac:dyDescent="0.25">
      <c r="A141" s="170"/>
      <c r="B141" s="171" t="s">
        <v>844</v>
      </c>
      <c r="C141" s="172" t="s">
        <v>737</v>
      </c>
      <c r="D141" s="172"/>
      <c r="E141" s="172"/>
      <c r="F141" s="50"/>
      <c r="G141" s="50"/>
    </row>
    <row r="142" spans="1:7" s="27" customFormat="1" ht="27.6" x14ac:dyDescent="0.25">
      <c r="A142" s="173"/>
      <c r="B142" s="174" t="s">
        <v>13</v>
      </c>
      <c r="C142" s="167" t="s">
        <v>712</v>
      </c>
      <c r="D142" s="165">
        <v>39</v>
      </c>
      <c r="E142" s="175">
        <f>D142+5</f>
        <v>44</v>
      </c>
      <c r="F142" s="50"/>
      <c r="G142" s="50"/>
    </row>
    <row r="143" spans="1:7" s="27" customFormat="1" ht="41.4" x14ac:dyDescent="0.25">
      <c r="A143" s="173"/>
      <c r="B143" s="174" t="s">
        <v>13</v>
      </c>
      <c r="C143" s="167" t="s">
        <v>713</v>
      </c>
      <c r="D143" s="162">
        <f>E142+1</f>
        <v>45</v>
      </c>
      <c r="E143" s="175">
        <f>D143+12</f>
        <v>57</v>
      </c>
      <c r="F143" s="50"/>
      <c r="G143" s="50"/>
    </row>
    <row r="144" spans="1:7" s="27" customFormat="1" ht="41.4" x14ac:dyDescent="0.25">
      <c r="A144" s="173"/>
      <c r="B144" s="174" t="s">
        <v>13</v>
      </c>
      <c r="C144" s="167" t="s">
        <v>714</v>
      </c>
      <c r="D144" s="162">
        <f>E143+1+1</f>
        <v>59</v>
      </c>
      <c r="E144" s="175">
        <f>D144+12</f>
        <v>71</v>
      </c>
      <c r="F144" s="50"/>
      <c r="G144" s="50"/>
    </row>
    <row r="145" spans="1:7" s="27" customFormat="1" x14ac:dyDescent="0.25">
      <c r="A145" s="173"/>
      <c r="B145" s="174" t="s">
        <v>13</v>
      </c>
      <c r="C145" s="167" t="s">
        <v>715</v>
      </c>
      <c r="D145" s="162">
        <f>E144+1</f>
        <v>72</v>
      </c>
      <c r="E145" s="175">
        <f>D145+8</f>
        <v>80</v>
      </c>
      <c r="F145" s="50"/>
      <c r="G145" s="50"/>
    </row>
    <row r="146" spans="1:7" s="27" customFormat="1" x14ac:dyDescent="0.25">
      <c r="A146" s="173"/>
      <c r="B146" s="174" t="s">
        <v>13</v>
      </c>
      <c r="C146" s="167" t="s">
        <v>716</v>
      </c>
      <c r="D146" s="162">
        <f>E145+1</f>
        <v>81</v>
      </c>
      <c r="E146" s="175">
        <f>D146+2</f>
        <v>83</v>
      </c>
      <c r="F146" s="50"/>
      <c r="G146" s="50"/>
    </row>
    <row r="147" spans="1:7" s="27" customFormat="1" x14ac:dyDescent="0.25">
      <c r="A147" s="173"/>
      <c r="B147" s="174" t="s">
        <v>13</v>
      </c>
      <c r="C147" s="167" t="s">
        <v>717</v>
      </c>
      <c r="D147" s="162">
        <f>D145+1</f>
        <v>73</v>
      </c>
      <c r="E147" s="175">
        <f>D147+27</f>
        <v>100</v>
      </c>
      <c r="F147" s="50"/>
      <c r="G147" s="50"/>
    </row>
    <row r="148" spans="1:7" s="27" customFormat="1" x14ac:dyDescent="0.25">
      <c r="A148" s="170"/>
      <c r="B148" s="171" t="s">
        <v>1107</v>
      </c>
      <c r="C148" s="172" t="s">
        <v>1108</v>
      </c>
      <c r="D148" s="172"/>
      <c r="E148" s="172"/>
      <c r="F148" s="50"/>
      <c r="G148" s="50"/>
    </row>
    <row r="149" spans="1:7" s="27" customFormat="1" ht="27.6" x14ac:dyDescent="0.25">
      <c r="A149" s="173"/>
      <c r="B149" s="174" t="s">
        <v>13</v>
      </c>
      <c r="C149" s="167" t="s">
        <v>712</v>
      </c>
      <c r="D149" s="165">
        <v>39</v>
      </c>
      <c r="E149" s="175">
        <f>D149+5</f>
        <v>44</v>
      </c>
      <c r="F149" s="50"/>
      <c r="G149" s="50"/>
    </row>
    <row r="150" spans="1:7" s="27" customFormat="1" ht="41.4" x14ac:dyDescent="0.25">
      <c r="A150" s="173"/>
      <c r="B150" s="174" t="s">
        <v>13</v>
      </c>
      <c r="C150" s="167" t="s">
        <v>713</v>
      </c>
      <c r="D150" s="162">
        <f>E149+1</f>
        <v>45</v>
      </c>
      <c r="E150" s="175">
        <f>D150+12</f>
        <v>57</v>
      </c>
      <c r="F150" s="179"/>
      <c r="G150" s="50"/>
    </row>
    <row r="151" spans="1:7" s="27" customFormat="1" ht="41.4" x14ac:dyDescent="0.25">
      <c r="A151" s="173"/>
      <c r="B151" s="174" t="s">
        <v>13</v>
      </c>
      <c r="C151" s="167" t="s">
        <v>714</v>
      </c>
      <c r="D151" s="162">
        <f>E150+1+1+1</f>
        <v>60</v>
      </c>
      <c r="E151" s="175">
        <f>D151+12</f>
        <v>72</v>
      </c>
      <c r="F151" s="179"/>
      <c r="G151" s="50"/>
    </row>
    <row r="152" spans="1:7" s="27" customFormat="1" x14ac:dyDescent="0.25">
      <c r="A152" s="173"/>
      <c r="B152" s="174" t="s">
        <v>13</v>
      </c>
      <c r="C152" s="167" t="s">
        <v>715</v>
      </c>
      <c r="D152" s="162">
        <f>E151+1</f>
        <v>73</v>
      </c>
      <c r="E152" s="175">
        <f>D152+8</f>
        <v>81</v>
      </c>
      <c r="F152" s="179"/>
      <c r="G152" s="50"/>
    </row>
    <row r="153" spans="1:7" s="27" customFormat="1" x14ac:dyDescent="0.25">
      <c r="A153" s="173"/>
      <c r="B153" s="174" t="s">
        <v>13</v>
      </c>
      <c r="C153" s="167" t="s">
        <v>716</v>
      </c>
      <c r="D153" s="162">
        <f>E152+1</f>
        <v>82</v>
      </c>
      <c r="E153" s="175">
        <f>D153+2</f>
        <v>84</v>
      </c>
      <c r="F153" s="179"/>
      <c r="G153" s="50"/>
    </row>
    <row r="154" spans="1:7" s="27" customFormat="1" x14ac:dyDescent="0.25">
      <c r="A154" s="173"/>
      <c r="B154" s="174" t="s">
        <v>13</v>
      </c>
      <c r="C154" s="167" t="s">
        <v>717</v>
      </c>
      <c r="D154" s="162">
        <f>D152+1</f>
        <v>74</v>
      </c>
      <c r="E154" s="175">
        <f>D154+27</f>
        <v>101</v>
      </c>
      <c r="F154" s="179"/>
      <c r="G154" s="50"/>
    </row>
    <row r="155" spans="1:7" s="27" customFormat="1" x14ac:dyDescent="0.25">
      <c r="A155" s="170"/>
      <c r="B155" s="171" t="s">
        <v>1111</v>
      </c>
      <c r="C155" s="172" t="s">
        <v>1109</v>
      </c>
      <c r="D155" s="172"/>
      <c r="E155" s="172"/>
      <c r="F155" s="179"/>
      <c r="G155" s="50"/>
    </row>
    <row r="156" spans="1:7" s="27" customFormat="1" ht="27.6" x14ac:dyDescent="0.25">
      <c r="A156" s="173"/>
      <c r="B156" s="174" t="s">
        <v>13</v>
      </c>
      <c r="C156" s="167" t="s">
        <v>712</v>
      </c>
      <c r="D156" s="165">
        <v>52</v>
      </c>
      <c r="E156" s="175">
        <f>D156+5</f>
        <v>57</v>
      </c>
      <c r="F156" s="179"/>
      <c r="G156" s="50"/>
    </row>
    <row r="157" spans="1:7" s="27" customFormat="1" ht="41.4" x14ac:dyDescent="0.25">
      <c r="A157" s="173"/>
      <c r="B157" s="174" t="s">
        <v>13</v>
      </c>
      <c r="C157" s="167" t="s">
        <v>713</v>
      </c>
      <c r="D157" s="162">
        <f>E156+1</f>
        <v>58</v>
      </c>
      <c r="E157" s="175">
        <f>D157+12</f>
        <v>70</v>
      </c>
      <c r="F157" s="179"/>
      <c r="G157" s="50"/>
    </row>
    <row r="158" spans="1:7" s="27" customFormat="1" ht="41.4" x14ac:dyDescent="0.25">
      <c r="A158" s="173"/>
      <c r="B158" s="174" t="s">
        <v>13</v>
      </c>
      <c r="C158" s="167" t="s">
        <v>714</v>
      </c>
      <c r="D158" s="162">
        <f>E157+1</f>
        <v>71</v>
      </c>
      <c r="E158" s="175">
        <f>D158+12</f>
        <v>83</v>
      </c>
      <c r="F158" s="179"/>
      <c r="G158" s="50"/>
    </row>
    <row r="159" spans="1:7" s="27" customFormat="1" x14ac:dyDescent="0.25">
      <c r="A159" s="173"/>
      <c r="B159" s="174" t="s">
        <v>13</v>
      </c>
      <c r="C159" s="167" t="s">
        <v>715</v>
      </c>
      <c r="D159" s="162">
        <f>E158+1</f>
        <v>84</v>
      </c>
      <c r="E159" s="175">
        <f>D159+8</f>
        <v>92</v>
      </c>
      <c r="F159" s="179"/>
      <c r="G159" s="50"/>
    </row>
    <row r="160" spans="1:7" s="27" customFormat="1" x14ac:dyDescent="0.25">
      <c r="A160" s="173"/>
      <c r="B160" s="174" t="s">
        <v>13</v>
      </c>
      <c r="C160" s="167" t="s">
        <v>716</v>
      </c>
      <c r="D160" s="162">
        <f>E159+1</f>
        <v>93</v>
      </c>
      <c r="E160" s="175">
        <f>D160+2</f>
        <v>95</v>
      </c>
      <c r="F160" s="179"/>
      <c r="G160" s="50"/>
    </row>
    <row r="161" spans="1:7" s="27" customFormat="1" x14ac:dyDescent="0.25">
      <c r="A161" s="173"/>
      <c r="B161" s="174" t="s">
        <v>13</v>
      </c>
      <c r="C161" s="167" t="s">
        <v>717</v>
      </c>
      <c r="D161" s="162">
        <f>D159+1</f>
        <v>85</v>
      </c>
      <c r="E161" s="175">
        <f>D161+27</f>
        <v>112</v>
      </c>
      <c r="F161" s="50"/>
      <c r="G161" s="50"/>
    </row>
    <row r="162" spans="1:7" s="27" customFormat="1" x14ac:dyDescent="0.25">
      <c r="A162" s="170"/>
      <c r="B162" s="171" t="s">
        <v>1112</v>
      </c>
      <c r="C162" s="172" t="s">
        <v>1110</v>
      </c>
      <c r="D162" s="172"/>
      <c r="E162" s="172"/>
      <c r="F162" s="179"/>
      <c r="G162" s="50"/>
    </row>
    <row r="163" spans="1:7" s="27" customFormat="1" ht="27.6" x14ac:dyDescent="0.25">
      <c r="A163" s="173"/>
      <c r="B163" s="174" t="s">
        <v>13</v>
      </c>
      <c r="C163" s="167" t="s">
        <v>712</v>
      </c>
      <c r="D163" s="165">
        <v>52</v>
      </c>
      <c r="E163" s="175">
        <f>D163+5</f>
        <v>57</v>
      </c>
      <c r="F163" s="179"/>
      <c r="G163" s="50"/>
    </row>
    <row r="164" spans="1:7" s="27" customFormat="1" ht="41.4" x14ac:dyDescent="0.25">
      <c r="A164" s="173"/>
      <c r="B164" s="174" t="s">
        <v>13</v>
      </c>
      <c r="C164" s="167" t="s">
        <v>713</v>
      </c>
      <c r="D164" s="162">
        <f>E163+1</f>
        <v>58</v>
      </c>
      <c r="E164" s="175">
        <f>D164+12</f>
        <v>70</v>
      </c>
      <c r="F164" s="179"/>
      <c r="G164" s="50"/>
    </row>
    <row r="165" spans="1:7" s="27" customFormat="1" ht="41.4" x14ac:dyDescent="0.25">
      <c r="A165" s="173"/>
      <c r="B165" s="174" t="s">
        <v>13</v>
      </c>
      <c r="C165" s="167" t="s">
        <v>714</v>
      </c>
      <c r="D165" s="162">
        <v>72</v>
      </c>
      <c r="E165" s="175">
        <f>D165+12</f>
        <v>84</v>
      </c>
      <c r="F165" s="179"/>
      <c r="G165" s="50"/>
    </row>
    <row r="166" spans="1:7" s="27" customFormat="1" x14ac:dyDescent="0.25">
      <c r="A166" s="173"/>
      <c r="B166" s="174" t="s">
        <v>13</v>
      </c>
      <c r="C166" s="167" t="s">
        <v>715</v>
      </c>
      <c r="D166" s="162">
        <f>E165+1</f>
        <v>85</v>
      </c>
      <c r="E166" s="175">
        <f>D166+8</f>
        <v>93</v>
      </c>
      <c r="F166" s="179"/>
      <c r="G166" s="50"/>
    </row>
    <row r="167" spans="1:7" s="27" customFormat="1" x14ac:dyDescent="0.25">
      <c r="A167" s="173"/>
      <c r="B167" s="174" t="s">
        <v>13</v>
      </c>
      <c r="C167" s="167" t="s">
        <v>716</v>
      </c>
      <c r="D167" s="162">
        <f>E166+1</f>
        <v>94</v>
      </c>
      <c r="E167" s="175">
        <f>D167+2</f>
        <v>96</v>
      </c>
      <c r="F167" s="179"/>
      <c r="G167" s="50"/>
    </row>
    <row r="168" spans="1:7" s="27" customFormat="1" x14ac:dyDescent="0.25">
      <c r="A168" s="173"/>
      <c r="B168" s="174" t="s">
        <v>13</v>
      </c>
      <c r="C168" s="167" t="s">
        <v>717</v>
      </c>
      <c r="D168" s="162">
        <f>D166+1</f>
        <v>86</v>
      </c>
      <c r="E168" s="175">
        <f>D168+27</f>
        <v>113</v>
      </c>
      <c r="F168" s="50"/>
      <c r="G168" s="50"/>
    </row>
    <row r="169" spans="1:7" s="27" customFormat="1" ht="27.6" x14ac:dyDescent="0.25">
      <c r="A169" s="170"/>
      <c r="B169" s="171" t="s">
        <v>703</v>
      </c>
      <c r="C169" s="172" t="s">
        <v>893</v>
      </c>
      <c r="D169" s="172"/>
      <c r="E169" s="172"/>
      <c r="F169" s="179"/>
      <c r="G169" s="50"/>
    </row>
    <row r="170" spans="1:7" s="27" customFormat="1" x14ac:dyDescent="0.25">
      <c r="A170" s="170"/>
      <c r="B170" s="171" t="s">
        <v>738</v>
      </c>
      <c r="C170" s="172" t="s">
        <v>773</v>
      </c>
      <c r="D170" s="172"/>
      <c r="E170" s="172"/>
      <c r="F170" s="179"/>
      <c r="G170" s="50"/>
    </row>
    <row r="171" spans="1:7" s="27" customFormat="1" x14ac:dyDescent="0.25">
      <c r="A171" s="173"/>
      <c r="B171" s="174" t="s">
        <v>845</v>
      </c>
      <c r="C171" s="167" t="s">
        <v>681</v>
      </c>
      <c r="D171" s="173">
        <v>33</v>
      </c>
      <c r="E171" s="178">
        <f>D171+25</f>
        <v>58</v>
      </c>
      <c r="F171" s="179"/>
      <c r="G171" s="50"/>
    </row>
    <row r="172" spans="1:7" s="27" customFormat="1" x14ac:dyDescent="0.25">
      <c r="A172" s="173"/>
      <c r="B172" s="174" t="s">
        <v>846</v>
      </c>
      <c r="C172" s="167" t="s">
        <v>682</v>
      </c>
      <c r="D172" s="173">
        <v>33</v>
      </c>
      <c r="E172" s="178">
        <f t="shared" ref="E172:E181" si="0">D172+25</f>
        <v>58</v>
      </c>
      <c r="F172" s="179"/>
      <c r="G172" s="50"/>
    </row>
    <row r="173" spans="1:7" s="27" customFormat="1" x14ac:dyDescent="0.25">
      <c r="A173" s="173"/>
      <c r="B173" s="174" t="s">
        <v>847</v>
      </c>
      <c r="C173" s="167" t="s">
        <v>683</v>
      </c>
      <c r="D173" s="173">
        <v>34</v>
      </c>
      <c r="E173" s="178">
        <f t="shared" si="0"/>
        <v>59</v>
      </c>
      <c r="F173" s="179"/>
      <c r="G173" s="50"/>
    </row>
    <row r="174" spans="1:7" s="27" customFormat="1" x14ac:dyDescent="0.25">
      <c r="A174" s="173"/>
      <c r="B174" s="174" t="s">
        <v>848</v>
      </c>
      <c r="C174" s="167" t="s">
        <v>684</v>
      </c>
      <c r="D174" s="173">
        <v>34</v>
      </c>
      <c r="E174" s="178">
        <f t="shared" si="0"/>
        <v>59</v>
      </c>
      <c r="F174" s="179"/>
      <c r="G174" s="50"/>
    </row>
    <row r="175" spans="1:7" s="27" customFormat="1" x14ac:dyDescent="0.25">
      <c r="A175" s="173"/>
      <c r="B175" s="174" t="s">
        <v>849</v>
      </c>
      <c r="C175" s="167" t="s">
        <v>685</v>
      </c>
      <c r="D175" s="173">
        <v>35</v>
      </c>
      <c r="E175" s="178">
        <f t="shared" si="0"/>
        <v>60</v>
      </c>
      <c r="F175" s="179"/>
      <c r="G175" s="50"/>
    </row>
    <row r="176" spans="1:7" s="27" customFormat="1" x14ac:dyDescent="0.25">
      <c r="A176" s="173"/>
      <c r="B176" s="174" t="s">
        <v>850</v>
      </c>
      <c r="C176" s="167" t="s">
        <v>686</v>
      </c>
      <c r="D176" s="173">
        <v>46</v>
      </c>
      <c r="E176" s="178">
        <f t="shared" si="0"/>
        <v>71</v>
      </c>
      <c r="F176" s="179"/>
      <c r="G176" s="50"/>
    </row>
    <row r="177" spans="1:7" s="27" customFormat="1" x14ac:dyDescent="0.25">
      <c r="A177" s="173"/>
      <c r="B177" s="174" t="s">
        <v>851</v>
      </c>
      <c r="C177" s="167" t="s">
        <v>687</v>
      </c>
      <c r="D177" s="173">
        <v>46</v>
      </c>
      <c r="E177" s="178">
        <f t="shared" si="0"/>
        <v>71</v>
      </c>
      <c r="F177" s="50"/>
      <c r="G177" s="50"/>
    </row>
    <row r="178" spans="1:7" s="27" customFormat="1" x14ac:dyDescent="0.25">
      <c r="A178" s="173"/>
      <c r="B178" s="174" t="s">
        <v>852</v>
      </c>
      <c r="C178" s="167" t="s">
        <v>688</v>
      </c>
      <c r="D178" s="173">
        <v>47</v>
      </c>
      <c r="E178" s="178">
        <f t="shared" si="0"/>
        <v>72</v>
      </c>
      <c r="F178" s="50"/>
      <c r="G178" s="50"/>
    </row>
    <row r="179" spans="1:7" s="27" customFormat="1" x14ac:dyDescent="0.25">
      <c r="A179" s="173"/>
      <c r="B179" s="174" t="s">
        <v>853</v>
      </c>
      <c r="C179" s="167" t="s">
        <v>689</v>
      </c>
      <c r="D179" s="173">
        <v>47</v>
      </c>
      <c r="E179" s="178">
        <f t="shared" si="0"/>
        <v>72</v>
      </c>
      <c r="F179" s="50"/>
      <c r="G179" s="50"/>
    </row>
    <row r="180" spans="1:7" s="27" customFormat="1" x14ac:dyDescent="0.25">
      <c r="A180" s="173"/>
      <c r="B180" s="174" t="s">
        <v>854</v>
      </c>
      <c r="C180" s="167" t="s">
        <v>690</v>
      </c>
      <c r="D180" s="173">
        <v>48</v>
      </c>
      <c r="E180" s="178">
        <f t="shared" si="0"/>
        <v>73</v>
      </c>
      <c r="F180" s="50"/>
      <c r="G180" s="50"/>
    </row>
    <row r="181" spans="1:7" s="27" customFormat="1" x14ac:dyDescent="0.25">
      <c r="A181" s="173"/>
      <c r="B181" s="174" t="s">
        <v>855</v>
      </c>
      <c r="C181" s="167" t="s">
        <v>691</v>
      </c>
      <c r="D181" s="173">
        <v>59</v>
      </c>
      <c r="E181" s="178">
        <f t="shared" si="0"/>
        <v>84</v>
      </c>
      <c r="F181" s="50"/>
      <c r="G181" s="50"/>
    </row>
    <row r="182" spans="1:7" s="27" customFormat="1" x14ac:dyDescent="0.25">
      <c r="A182" s="170"/>
      <c r="B182" s="171" t="s">
        <v>739</v>
      </c>
      <c r="C182" s="172" t="s">
        <v>774</v>
      </c>
      <c r="D182" s="172"/>
      <c r="E182" s="172"/>
      <c r="F182" s="50"/>
      <c r="G182" s="50"/>
    </row>
    <row r="183" spans="1:7" s="27" customFormat="1" x14ac:dyDescent="0.25">
      <c r="A183" s="173"/>
      <c r="B183" s="174" t="s">
        <v>856</v>
      </c>
      <c r="C183" s="167" t="s">
        <v>692</v>
      </c>
      <c r="D183" s="173">
        <v>59</v>
      </c>
      <c r="E183" s="178">
        <f>D183+25</f>
        <v>84</v>
      </c>
      <c r="F183" s="50"/>
      <c r="G183" s="50"/>
    </row>
    <row r="184" spans="1:7" s="27" customFormat="1" x14ac:dyDescent="0.25">
      <c r="A184" s="173"/>
      <c r="B184" s="174" t="s">
        <v>857</v>
      </c>
      <c r="C184" s="167" t="s">
        <v>693</v>
      </c>
      <c r="D184" s="173">
        <v>60</v>
      </c>
      <c r="E184" s="178">
        <f t="shared" ref="E184:E193" si="1">D184+25</f>
        <v>85</v>
      </c>
      <c r="F184" s="176"/>
      <c r="G184" s="50"/>
    </row>
    <row r="185" spans="1:7" s="27" customFormat="1" x14ac:dyDescent="0.25">
      <c r="A185" s="173"/>
      <c r="B185" s="174" t="s">
        <v>858</v>
      </c>
      <c r="C185" s="167" t="s">
        <v>694</v>
      </c>
      <c r="D185" s="173">
        <v>60</v>
      </c>
      <c r="E185" s="178">
        <f t="shared" si="1"/>
        <v>85</v>
      </c>
      <c r="F185" s="176"/>
      <c r="G185" s="50"/>
    </row>
    <row r="186" spans="1:7" s="27" customFormat="1" x14ac:dyDescent="0.25">
      <c r="A186" s="173"/>
      <c r="B186" s="174" t="s">
        <v>859</v>
      </c>
      <c r="C186" s="167" t="s">
        <v>695</v>
      </c>
      <c r="D186" s="173">
        <v>61</v>
      </c>
      <c r="E186" s="178">
        <f t="shared" si="1"/>
        <v>86</v>
      </c>
      <c r="F186" s="176"/>
      <c r="G186" s="50"/>
    </row>
    <row r="187" spans="1:7" s="27" customFormat="1" x14ac:dyDescent="0.25">
      <c r="A187" s="173"/>
      <c r="B187" s="174" t="s">
        <v>860</v>
      </c>
      <c r="C187" s="167" t="s">
        <v>696</v>
      </c>
      <c r="D187" s="173">
        <v>72</v>
      </c>
      <c r="E187" s="178">
        <f t="shared" si="1"/>
        <v>97</v>
      </c>
      <c r="F187" s="176"/>
      <c r="G187" s="50"/>
    </row>
    <row r="188" spans="1:7" s="27" customFormat="1" x14ac:dyDescent="0.25">
      <c r="A188" s="173"/>
      <c r="B188" s="174" t="s">
        <v>861</v>
      </c>
      <c r="C188" s="167" t="s">
        <v>697</v>
      </c>
      <c r="D188" s="173">
        <v>72</v>
      </c>
      <c r="E188" s="178">
        <f t="shared" si="1"/>
        <v>97</v>
      </c>
      <c r="F188" s="176"/>
      <c r="G188" s="50"/>
    </row>
    <row r="189" spans="1:7" s="27" customFormat="1" x14ac:dyDescent="0.25">
      <c r="A189" s="173"/>
      <c r="B189" s="174" t="s">
        <v>862</v>
      </c>
      <c r="C189" s="167" t="s">
        <v>698</v>
      </c>
      <c r="D189" s="173">
        <v>73</v>
      </c>
      <c r="E189" s="178">
        <f t="shared" si="1"/>
        <v>98</v>
      </c>
      <c r="F189" s="176"/>
      <c r="G189" s="50"/>
    </row>
    <row r="190" spans="1:7" s="27" customFormat="1" x14ac:dyDescent="0.25">
      <c r="A190" s="173"/>
      <c r="B190" s="174" t="s">
        <v>863</v>
      </c>
      <c r="C190" s="167" t="s">
        <v>699</v>
      </c>
      <c r="D190" s="173">
        <v>73</v>
      </c>
      <c r="E190" s="178">
        <f t="shared" si="1"/>
        <v>98</v>
      </c>
      <c r="F190" s="176"/>
      <c r="G190" s="50"/>
    </row>
    <row r="191" spans="1:7" s="27" customFormat="1" x14ac:dyDescent="0.25">
      <c r="A191" s="173"/>
      <c r="B191" s="174" t="s">
        <v>1119</v>
      </c>
      <c r="C191" s="167" t="s">
        <v>1116</v>
      </c>
      <c r="D191" s="173">
        <v>74</v>
      </c>
      <c r="E191" s="178">
        <f t="shared" si="1"/>
        <v>99</v>
      </c>
      <c r="F191" s="176"/>
      <c r="G191" s="50"/>
    </row>
    <row r="192" spans="1:7" s="27" customFormat="1" x14ac:dyDescent="0.25">
      <c r="A192" s="173"/>
      <c r="B192" s="174" t="s">
        <v>1120</v>
      </c>
      <c r="C192" s="167" t="s">
        <v>1117</v>
      </c>
      <c r="D192" s="173">
        <v>85</v>
      </c>
      <c r="E192" s="178">
        <f t="shared" si="1"/>
        <v>110</v>
      </c>
      <c r="F192" s="176"/>
      <c r="G192" s="50"/>
    </row>
    <row r="193" spans="1:7" s="27" customFormat="1" x14ac:dyDescent="0.25">
      <c r="A193" s="173"/>
      <c r="B193" s="174" t="s">
        <v>1121</v>
      </c>
      <c r="C193" s="167" t="s">
        <v>1118</v>
      </c>
      <c r="D193" s="173">
        <v>85</v>
      </c>
      <c r="E193" s="178">
        <f t="shared" si="1"/>
        <v>110</v>
      </c>
      <c r="F193" s="176"/>
      <c r="G193" s="50"/>
    </row>
    <row r="194" spans="1:7" s="27" customFormat="1" x14ac:dyDescent="0.25">
      <c r="A194" s="170"/>
      <c r="B194" s="171" t="s">
        <v>704</v>
      </c>
      <c r="C194" s="172" t="s">
        <v>1122</v>
      </c>
      <c r="D194" s="172"/>
      <c r="E194" s="172"/>
      <c r="F194" s="50"/>
      <c r="G194" s="50">
        <v>1</v>
      </c>
    </row>
    <row r="195" spans="1:7" s="27" customFormat="1" x14ac:dyDescent="0.25">
      <c r="A195" s="170"/>
      <c r="B195" s="171" t="s">
        <v>740</v>
      </c>
      <c r="C195" s="172" t="s">
        <v>773</v>
      </c>
      <c r="D195" s="172"/>
      <c r="E195" s="172"/>
      <c r="F195" s="50"/>
      <c r="G195" s="50"/>
    </row>
    <row r="196" spans="1:7" s="27" customFormat="1" x14ac:dyDescent="0.25">
      <c r="A196" s="173"/>
      <c r="B196" s="174" t="s">
        <v>864</v>
      </c>
      <c r="C196" s="167" t="s">
        <v>784</v>
      </c>
      <c r="D196" s="173">
        <v>1</v>
      </c>
      <c r="E196" s="178">
        <v>3</v>
      </c>
      <c r="F196" s="50"/>
      <c r="G196" s="50">
        <v>1</v>
      </c>
    </row>
    <row r="197" spans="1:7" s="27" customFormat="1" x14ac:dyDescent="0.25">
      <c r="A197" s="173"/>
      <c r="B197" s="174" t="s">
        <v>865</v>
      </c>
      <c r="C197" s="167" t="s">
        <v>785</v>
      </c>
      <c r="D197" s="173">
        <v>1</v>
      </c>
      <c r="E197" s="178">
        <v>3</v>
      </c>
      <c r="F197" s="50"/>
      <c r="G197" s="50">
        <v>1</v>
      </c>
    </row>
    <row r="198" spans="1:7" s="27" customFormat="1" x14ac:dyDescent="0.25">
      <c r="A198" s="173"/>
      <c r="B198" s="174" t="s">
        <v>866</v>
      </c>
      <c r="C198" s="167" t="s">
        <v>786</v>
      </c>
      <c r="D198" s="173">
        <v>1</v>
      </c>
      <c r="E198" s="178">
        <v>3</v>
      </c>
      <c r="F198" s="50"/>
      <c r="G198" s="50">
        <v>1</v>
      </c>
    </row>
    <row r="199" spans="1:7" s="27" customFormat="1" x14ac:dyDescent="0.25">
      <c r="A199" s="173"/>
      <c r="B199" s="174" t="s">
        <v>867</v>
      </c>
      <c r="C199" s="167" t="s">
        <v>787</v>
      </c>
      <c r="D199" s="173">
        <v>1</v>
      </c>
      <c r="E199" s="178">
        <v>3</v>
      </c>
      <c r="F199" s="50"/>
      <c r="G199" s="50">
        <v>1</v>
      </c>
    </row>
    <row r="200" spans="1:7" s="27" customFormat="1" x14ac:dyDescent="0.25">
      <c r="A200" s="173"/>
      <c r="B200" s="174" t="s">
        <v>868</v>
      </c>
      <c r="C200" s="167" t="s">
        <v>788</v>
      </c>
      <c r="D200" s="173">
        <v>1</v>
      </c>
      <c r="E200" s="178">
        <v>3</v>
      </c>
      <c r="F200" s="50"/>
      <c r="G200" s="50">
        <v>1</v>
      </c>
    </row>
    <row r="201" spans="1:7" s="27" customFormat="1" x14ac:dyDescent="0.25">
      <c r="A201" s="173"/>
      <c r="B201" s="174" t="s">
        <v>869</v>
      </c>
      <c r="C201" s="167" t="s">
        <v>794</v>
      </c>
      <c r="D201" s="173">
        <v>1</v>
      </c>
      <c r="E201" s="178">
        <v>3</v>
      </c>
      <c r="F201" s="50"/>
      <c r="G201" s="50">
        <v>1</v>
      </c>
    </row>
    <row r="202" spans="1:7" s="27" customFormat="1" x14ac:dyDescent="0.25">
      <c r="A202" s="173"/>
      <c r="B202" s="174" t="s">
        <v>870</v>
      </c>
      <c r="C202" s="167" t="s">
        <v>795</v>
      </c>
      <c r="D202" s="173">
        <v>1</v>
      </c>
      <c r="E202" s="178">
        <v>3</v>
      </c>
      <c r="F202" s="50"/>
      <c r="G202" s="50">
        <v>1</v>
      </c>
    </row>
    <row r="203" spans="1:7" s="27" customFormat="1" x14ac:dyDescent="0.25">
      <c r="A203" s="173"/>
      <c r="B203" s="174" t="s">
        <v>871</v>
      </c>
      <c r="C203" s="167" t="s">
        <v>796</v>
      </c>
      <c r="D203" s="173">
        <v>1</v>
      </c>
      <c r="E203" s="178">
        <v>3</v>
      </c>
      <c r="F203" s="156"/>
      <c r="G203" s="50">
        <v>1</v>
      </c>
    </row>
    <row r="204" spans="1:7" s="27" customFormat="1" x14ac:dyDescent="0.25">
      <c r="A204" s="173"/>
      <c r="B204" s="174" t="s">
        <v>872</v>
      </c>
      <c r="C204" s="167" t="s">
        <v>797</v>
      </c>
      <c r="D204" s="173">
        <v>1</v>
      </c>
      <c r="E204" s="178">
        <v>3</v>
      </c>
      <c r="F204" s="156"/>
      <c r="G204" s="50">
        <v>1</v>
      </c>
    </row>
    <row r="205" spans="1:7" s="27" customFormat="1" x14ac:dyDescent="0.25">
      <c r="A205" s="173"/>
      <c r="B205" s="174" t="s">
        <v>873</v>
      </c>
      <c r="C205" s="167" t="s">
        <v>798</v>
      </c>
      <c r="D205" s="173">
        <v>1</v>
      </c>
      <c r="E205" s="178">
        <v>3</v>
      </c>
      <c r="F205" s="156"/>
      <c r="G205" s="50">
        <v>1</v>
      </c>
    </row>
    <row r="206" spans="1:7" s="27" customFormat="1" x14ac:dyDescent="0.25">
      <c r="A206" s="173"/>
      <c r="B206" s="174" t="s">
        <v>874</v>
      </c>
      <c r="C206" s="167" t="s">
        <v>789</v>
      </c>
      <c r="D206" s="173">
        <v>1</v>
      </c>
      <c r="E206" s="178">
        <v>3</v>
      </c>
      <c r="F206" s="156"/>
      <c r="G206" s="50">
        <v>1</v>
      </c>
    </row>
    <row r="207" spans="1:7" s="27" customFormat="1" x14ac:dyDescent="0.25">
      <c r="A207" s="170"/>
      <c r="B207" s="171" t="s">
        <v>741</v>
      </c>
      <c r="C207" s="172" t="s">
        <v>774</v>
      </c>
      <c r="D207" s="172"/>
      <c r="E207" s="172"/>
      <c r="F207" s="156"/>
      <c r="G207" s="50"/>
    </row>
    <row r="208" spans="1:7" s="27" customFormat="1" x14ac:dyDescent="0.25">
      <c r="A208" s="173"/>
      <c r="B208" s="174" t="s">
        <v>875</v>
      </c>
      <c r="C208" s="167" t="s">
        <v>799</v>
      </c>
      <c r="D208" s="173">
        <v>1</v>
      </c>
      <c r="E208" s="178">
        <v>3</v>
      </c>
      <c r="F208" s="156"/>
      <c r="G208" s="50">
        <v>1</v>
      </c>
    </row>
    <row r="209" spans="1:7" s="27" customFormat="1" x14ac:dyDescent="0.25">
      <c r="A209" s="173"/>
      <c r="B209" s="174" t="s">
        <v>876</v>
      </c>
      <c r="C209" s="167" t="s">
        <v>800</v>
      </c>
      <c r="D209" s="173">
        <v>1</v>
      </c>
      <c r="E209" s="178">
        <v>3</v>
      </c>
      <c r="F209" s="156"/>
      <c r="G209" s="50">
        <v>1</v>
      </c>
    </row>
    <row r="210" spans="1:7" s="27" customFormat="1" x14ac:dyDescent="0.25">
      <c r="A210" s="173"/>
      <c r="B210" s="174" t="s">
        <v>877</v>
      </c>
      <c r="C210" s="167" t="s">
        <v>801</v>
      </c>
      <c r="D210" s="173">
        <v>1</v>
      </c>
      <c r="E210" s="178">
        <v>3</v>
      </c>
      <c r="F210" s="156"/>
      <c r="G210" s="50">
        <v>1</v>
      </c>
    </row>
    <row r="211" spans="1:7" s="27" customFormat="1" x14ac:dyDescent="0.25">
      <c r="A211" s="173"/>
      <c r="B211" s="174" t="s">
        <v>878</v>
      </c>
      <c r="C211" s="167" t="s">
        <v>802</v>
      </c>
      <c r="D211" s="173">
        <v>1</v>
      </c>
      <c r="E211" s="178">
        <v>3</v>
      </c>
      <c r="F211" s="156"/>
      <c r="G211" s="50">
        <v>1</v>
      </c>
    </row>
    <row r="212" spans="1:7" s="27" customFormat="1" x14ac:dyDescent="0.25">
      <c r="A212" s="173"/>
      <c r="B212" s="174" t="s">
        <v>879</v>
      </c>
      <c r="C212" s="167" t="s">
        <v>790</v>
      </c>
      <c r="D212" s="173">
        <v>1</v>
      </c>
      <c r="E212" s="178">
        <v>3</v>
      </c>
      <c r="F212" s="156"/>
      <c r="G212" s="50">
        <v>1</v>
      </c>
    </row>
    <row r="213" spans="1:7" s="27" customFormat="1" x14ac:dyDescent="0.25">
      <c r="A213" s="173"/>
      <c r="B213" s="174" t="s">
        <v>880</v>
      </c>
      <c r="C213" s="167" t="s">
        <v>791</v>
      </c>
      <c r="D213" s="173">
        <v>1</v>
      </c>
      <c r="E213" s="178">
        <v>3</v>
      </c>
      <c r="F213" s="156"/>
      <c r="G213" s="50">
        <v>1</v>
      </c>
    </row>
    <row r="214" spans="1:7" s="27" customFormat="1" x14ac:dyDescent="0.25">
      <c r="A214" s="173"/>
      <c r="B214" s="174" t="s">
        <v>881</v>
      </c>
      <c r="C214" s="167" t="s">
        <v>792</v>
      </c>
      <c r="D214" s="173">
        <v>1</v>
      </c>
      <c r="E214" s="178">
        <v>3</v>
      </c>
      <c r="F214" s="156"/>
      <c r="G214" s="50">
        <v>1</v>
      </c>
    </row>
    <row r="215" spans="1:7" s="27" customFormat="1" x14ac:dyDescent="0.25">
      <c r="A215" s="173"/>
      <c r="B215" s="174" t="s">
        <v>882</v>
      </c>
      <c r="C215" s="167" t="s">
        <v>793</v>
      </c>
      <c r="D215" s="173">
        <v>1</v>
      </c>
      <c r="E215" s="178">
        <v>3</v>
      </c>
      <c r="F215" s="156"/>
      <c r="G215" s="50">
        <v>1</v>
      </c>
    </row>
    <row r="216" spans="1:7" s="27" customFormat="1" x14ac:dyDescent="0.25">
      <c r="A216" s="173"/>
      <c r="B216" s="174" t="s">
        <v>1126</v>
      </c>
      <c r="C216" s="167" t="s">
        <v>1123</v>
      </c>
      <c r="D216" s="173">
        <v>1</v>
      </c>
      <c r="E216" s="178">
        <v>3</v>
      </c>
      <c r="F216" s="156"/>
      <c r="G216" s="50">
        <v>1</v>
      </c>
    </row>
    <row r="217" spans="1:7" s="27" customFormat="1" x14ac:dyDescent="0.25">
      <c r="A217" s="173"/>
      <c r="B217" s="174" t="s">
        <v>1127</v>
      </c>
      <c r="C217" s="167" t="s">
        <v>1124</v>
      </c>
      <c r="D217" s="173">
        <v>1</v>
      </c>
      <c r="E217" s="178">
        <v>3</v>
      </c>
      <c r="F217" s="156"/>
      <c r="G217" s="50">
        <v>1</v>
      </c>
    </row>
    <row r="218" spans="1:7" s="27" customFormat="1" x14ac:dyDescent="0.25">
      <c r="A218" s="173"/>
      <c r="B218" s="174" t="s">
        <v>1128</v>
      </c>
      <c r="C218" s="167" t="s">
        <v>1125</v>
      </c>
      <c r="D218" s="173">
        <v>1</v>
      </c>
      <c r="E218" s="178">
        <v>3</v>
      </c>
      <c r="F218" s="156"/>
      <c r="G218" s="50">
        <v>1</v>
      </c>
    </row>
    <row r="219" spans="1:7" s="27" customFormat="1" x14ac:dyDescent="0.25">
      <c r="A219" s="168" t="s">
        <v>742</v>
      </c>
      <c r="B219" s="349" t="s">
        <v>894</v>
      </c>
      <c r="C219" s="350"/>
      <c r="D219" s="350"/>
      <c r="E219" s="351"/>
      <c r="F219" s="156"/>
      <c r="G219" s="50">
        <v>1</v>
      </c>
    </row>
    <row r="220" spans="1:7" s="27" customFormat="1" x14ac:dyDescent="0.25">
      <c r="A220" s="162"/>
      <c r="B220" s="180" t="s">
        <v>743</v>
      </c>
      <c r="C220" s="167" t="s">
        <v>895</v>
      </c>
      <c r="D220" s="175">
        <v>1</v>
      </c>
      <c r="E220" s="175">
        <v>70</v>
      </c>
      <c r="F220" s="156"/>
      <c r="G220" s="50"/>
    </row>
    <row r="221" spans="1:7" s="27" customFormat="1" x14ac:dyDescent="0.25">
      <c r="A221" s="162"/>
      <c r="B221" s="180" t="s">
        <v>744</v>
      </c>
      <c r="C221" s="167" t="s">
        <v>896</v>
      </c>
      <c r="D221" s="175">
        <v>1</v>
      </c>
      <c r="E221" s="175">
        <v>70</v>
      </c>
      <c r="F221" s="156"/>
      <c r="G221" s="50"/>
    </row>
    <row r="222" spans="1:7" s="27" customFormat="1" x14ac:dyDescent="0.25">
      <c r="A222" s="162"/>
      <c r="B222" s="180" t="s">
        <v>903</v>
      </c>
      <c r="C222" s="167" t="s">
        <v>897</v>
      </c>
      <c r="D222" s="175">
        <v>1</v>
      </c>
      <c r="E222" s="175">
        <v>70</v>
      </c>
      <c r="F222" s="156"/>
      <c r="G222" s="50"/>
    </row>
    <row r="223" spans="1:7" s="27" customFormat="1" x14ac:dyDescent="0.25">
      <c r="A223" s="162"/>
      <c r="B223" s="180" t="s">
        <v>904</v>
      </c>
      <c r="C223" s="167" t="s">
        <v>898</v>
      </c>
      <c r="D223" s="175">
        <v>1</v>
      </c>
      <c r="E223" s="175">
        <v>70</v>
      </c>
      <c r="F223" s="156"/>
      <c r="G223" s="50"/>
    </row>
    <row r="224" spans="1:7" s="27" customFormat="1" x14ac:dyDescent="0.25">
      <c r="A224" s="162"/>
      <c r="B224" s="180" t="s">
        <v>905</v>
      </c>
      <c r="C224" s="167" t="s">
        <v>899</v>
      </c>
      <c r="D224" s="175">
        <v>1</v>
      </c>
      <c r="E224" s="175">
        <v>70</v>
      </c>
      <c r="F224" s="156"/>
      <c r="G224" s="50"/>
    </row>
    <row r="225" spans="1:7" s="27" customFormat="1" x14ac:dyDescent="0.25">
      <c r="A225" s="162"/>
      <c r="B225" s="180" t="s">
        <v>906</v>
      </c>
      <c r="C225" s="167" t="s">
        <v>900</v>
      </c>
      <c r="D225" s="175">
        <v>1</v>
      </c>
      <c r="E225" s="175">
        <v>70</v>
      </c>
      <c r="F225" s="156"/>
      <c r="G225" s="50"/>
    </row>
    <row r="226" spans="1:7" s="27" customFormat="1" x14ac:dyDescent="0.25">
      <c r="A226" s="162"/>
      <c r="B226" s="180" t="s">
        <v>907</v>
      </c>
      <c r="C226" s="167" t="s">
        <v>901</v>
      </c>
      <c r="D226" s="175">
        <v>1</v>
      </c>
      <c r="E226" s="175">
        <v>70</v>
      </c>
      <c r="F226" s="156"/>
      <c r="G226" s="50"/>
    </row>
    <row r="227" spans="1:7" s="27" customFormat="1" x14ac:dyDescent="0.25">
      <c r="A227" s="162"/>
      <c r="B227" s="180" t="s">
        <v>1129</v>
      </c>
      <c r="C227" s="167" t="s">
        <v>1132</v>
      </c>
      <c r="D227" s="175">
        <v>1</v>
      </c>
      <c r="E227" s="175">
        <v>70</v>
      </c>
      <c r="F227" s="156"/>
      <c r="G227" s="50"/>
    </row>
    <row r="228" spans="1:7" s="27" customFormat="1" x14ac:dyDescent="0.25">
      <c r="A228" s="162"/>
      <c r="B228" s="180" t="s">
        <v>1130</v>
      </c>
      <c r="C228" s="167" t="s">
        <v>1133</v>
      </c>
      <c r="D228" s="175">
        <v>1</v>
      </c>
      <c r="E228" s="175">
        <v>70</v>
      </c>
      <c r="F228" s="156"/>
      <c r="G228" s="50"/>
    </row>
    <row r="229" spans="1:7" s="27" customFormat="1" x14ac:dyDescent="0.25">
      <c r="A229" s="162"/>
      <c r="B229" s="180" t="s">
        <v>1131</v>
      </c>
      <c r="C229" s="167" t="s">
        <v>1134</v>
      </c>
      <c r="D229" s="175">
        <v>1</v>
      </c>
      <c r="E229" s="175">
        <v>70</v>
      </c>
      <c r="F229" s="156"/>
      <c r="G229" s="50"/>
    </row>
    <row r="230" spans="1:7" s="27" customFormat="1" x14ac:dyDescent="0.25">
      <c r="A230" s="168" t="s">
        <v>701</v>
      </c>
      <c r="B230" s="349" t="s">
        <v>902</v>
      </c>
      <c r="C230" s="350"/>
      <c r="D230" s="350"/>
      <c r="E230" s="351"/>
      <c r="F230" s="156"/>
      <c r="G230" s="50">
        <v>1</v>
      </c>
    </row>
    <row r="231" spans="1:7" s="27" customFormat="1" x14ac:dyDescent="0.25">
      <c r="A231" s="162"/>
      <c r="B231" s="180" t="s">
        <v>745</v>
      </c>
      <c r="C231" s="167" t="s">
        <v>1137</v>
      </c>
      <c r="D231" s="175">
        <v>1</v>
      </c>
      <c r="E231" s="209">
        <v>10</v>
      </c>
      <c r="F231" s="156"/>
      <c r="G231" s="50"/>
    </row>
    <row r="232" spans="1:7" s="27" customFormat="1" x14ac:dyDescent="0.25">
      <c r="A232" s="162"/>
      <c r="B232" s="180" t="s">
        <v>776</v>
      </c>
      <c r="C232" s="167" t="s">
        <v>1138</v>
      </c>
      <c r="D232" s="175">
        <v>1</v>
      </c>
      <c r="E232" s="209">
        <v>10</v>
      </c>
      <c r="F232" s="156"/>
      <c r="G232" s="50"/>
    </row>
    <row r="233" spans="1:7" s="27" customFormat="1" x14ac:dyDescent="0.25">
      <c r="A233" s="162"/>
      <c r="B233" s="180" t="s">
        <v>908</v>
      </c>
      <c r="C233" s="167" t="s">
        <v>1139</v>
      </c>
      <c r="D233" s="175">
        <v>1</v>
      </c>
      <c r="E233" s="209">
        <v>10</v>
      </c>
      <c r="F233" s="156"/>
      <c r="G233" s="50"/>
    </row>
    <row r="234" spans="1:7" s="27" customFormat="1" x14ac:dyDescent="0.25">
      <c r="A234" s="162"/>
      <c r="B234" s="180" t="s">
        <v>909</v>
      </c>
      <c r="C234" s="167" t="s">
        <v>1140</v>
      </c>
      <c r="D234" s="175">
        <v>1</v>
      </c>
      <c r="E234" s="209">
        <v>10</v>
      </c>
      <c r="F234" s="50"/>
      <c r="G234" s="50"/>
    </row>
    <row r="235" spans="1:7" s="27" customFormat="1" x14ac:dyDescent="0.25">
      <c r="A235" s="162"/>
      <c r="B235" s="180" t="s">
        <v>910</v>
      </c>
      <c r="C235" s="167" t="s">
        <v>1141</v>
      </c>
      <c r="D235" s="175">
        <v>1</v>
      </c>
      <c r="E235" s="209">
        <v>10</v>
      </c>
      <c r="F235" s="50"/>
      <c r="G235" s="50"/>
    </row>
    <row r="236" spans="1:7" s="27" customFormat="1" x14ac:dyDescent="0.25">
      <c r="A236" s="162"/>
      <c r="B236" s="180" t="s">
        <v>1135</v>
      </c>
      <c r="C236" s="167" t="s">
        <v>1142</v>
      </c>
      <c r="D236" s="175">
        <v>1</v>
      </c>
      <c r="E236" s="209">
        <v>10</v>
      </c>
      <c r="F236" s="50"/>
      <c r="G236" s="50"/>
    </row>
    <row r="237" spans="1:7" s="27" customFormat="1" x14ac:dyDescent="0.25">
      <c r="A237" s="162"/>
      <c r="B237" s="180" t="s">
        <v>1136</v>
      </c>
      <c r="C237" s="167" t="s">
        <v>1143</v>
      </c>
      <c r="D237" s="175">
        <v>1</v>
      </c>
      <c r="E237" s="209">
        <v>10</v>
      </c>
      <c r="F237" s="50"/>
      <c r="G237" s="50"/>
    </row>
    <row r="238" spans="1:7" s="27" customFormat="1" x14ac:dyDescent="0.25">
      <c r="A238" s="168" t="s">
        <v>746</v>
      </c>
      <c r="B238" s="349" t="s">
        <v>911</v>
      </c>
      <c r="C238" s="350"/>
      <c r="D238" s="350"/>
      <c r="E238" s="351"/>
      <c r="F238" s="50"/>
      <c r="G238" s="50">
        <v>1</v>
      </c>
    </row>
    <row r="239" spans="1:7" s="27" customFormat="1" x14ac:dyDescent="0.25">
      <c r="A239" s="162"/>
      <c r="B239" s="180" t="s">
        <v>672</v>
      </c>
      <c r="C239" s="167" t="s">
        <v>1144</v>
      </c>
      <c r="D239" s="175">
        <v>1</v>
      </c>
      <c r="E239" s="209">
        <v>10</v>
      </c>
      <c r="F239" s="50"/>
      <c r="G239" s="50"/>
    </row>
    <row r="240" spans="1:7" s="27" customFormat="1" x14ac:dyDescent="0.25">
      <c r="A240" s="168" t="s">
        <v>748</v>
      </c>
      <c r="B240" s="349" t="s">
        <v>917</v>
      </c>
      <c r="C240" s="350"/>
      <c r="D240" s="350"/>
      <c r="E240" s="351"/>
      <c r="F240" s="50"/>
      <c r="G240" s="50">
        <v>1</v>
      </c>
    </row>
    <row r="241" spans="1:8" s="27" customFormat="1" x14ac:dyDescent="0.25">
      <c r="A241" s="162"/>
      <c r="B241" s="180" t="s">
        <v>749</v>
      </c>
      <c r="C241" s="167" t="s">
        <v>1137</v>
      </c>
      <c r="D241" s="175">
        <v>1</v>
      </c>
      <c r="E241" s="209">
        <v>10</v>
      </c>
      <c r="F241" s="50"/>
      <c r="G241" s="50"/>
    </row>
    <row r="242" spans="1:8" s="27" customFormat="1" x14ac:dyDescent="0.25">
      <c r="A242" s="162"/>
      <c r="B242" s="180" t="s">
        <v>750</v>
      </c>
      <c r="C242" s="167" t="s">
        <v>1138</v>
      </c>
      <c r="D242" s="175">
        <v>1</v>
      </c>
      <c r="E242" s="209">
        <v>10</v>
      </c>
      <c r="F242" s="50"/>
      <c r="G242" s="50"/>
    </row>
    <row r="243" spans="1:8" s="27" customFormat="1" x14ac:dyDescent="0.25">
      <c r="A243" s="162"/>
      <c r="B243" s="180" t="s">
        <v>912</v>
      </c>
      <c r="C243" s="167" t="s">
        <v>1145</v>
      </c>
      <c r="D243" s="175">
        <v>1</v>
      </c>
      <c r="E243" s="209">
        <v>10</v>
      </c>
      <c r="F243" s="50"/>
      <c r="G243" s="50"/>
    </row>
    <row r="244" spans="1:8" s="27" customFormat="1" x14ac:dyDescent="0.25">
      <c r="A244" s="162"/>
      <c r="B244" s="180" t="s">
        <v>913</v>
      </c>
      <c r="C244" s="167" t="s">
        <v>1146</v>
      </c>
      <c r="D244" s="175">
        <v>1</v>
      </c>
      <c r="E244" s="209">
        <v>10</v>
      </c>
      <c r="F244" s="50"/>
      <c r="G244" s="50"/>
    </row>
    <row r="245" spans="1:8" s="27" customFormat="1" x14ac:dyDescent="0.25">
      <c r="A245" s="162"/>
      <c r="B245" s="180" t="s">
        <v>914</v>
      </c>
      <c r="C245" s="167" t="s">
        <v>1147</v>
      </c>
      <c r="D245" s="175">
        <v>1</v>
      </c>
      <c r="E245" s="209">
        <v>10</v>
      </c>
      <c r="F245" s="50"/>
      <c r="G245" s="50"/>
    </row>
    <row r="246" spans="1:8" s="27" customFormat="1" x14ac:dyDescent="0.25">
      <c r="A246" s="162"/>
      <c r="B246" s="180" t="s">
        <v>1150</v>
      </c>
      <c r="C246" s="167" t="s">
        <v>1148</v>
      </c>
      <c r="D246" s="175">
        <v>1</v>
      </c>
      <c r="E246" s="209">
        <v>10</v>
      </c>
      <c r="F246" s="50"/>
      <c r="G246" s="50"/>
    </row>
    <row r="247" spans="1:8" s="27" customFormat="1" x14ac:dyDescent="0.25">
      <c r="A247" s="162"/>
      <c r="B247" s="180" t="s">
        <v>1151</v>
      </c>
      <c r="C247" s="167" t="s">
        <v>1149</v>
      </c>
      <c r="D247" s="175">
        <v>1</v>
      </c>
      <c r="E247" s="209">
        <v>10</v>
      </c>
      <c r="F247" s="50"/>
      <c r="G247" s="50"/>
    </row>
    <row r="248" spans="1:8" x14ac:dyDescent="0.25">
      <c r="A248" s="168" t="s">
        <v>770</v>
      </c>
      <c r="B248" s="349" t="s">
        <v>916</v>
      </c>
      <c r="C248" s="350"/>
      <c r="D248" s="350"/>
      <c r="E248" s="351"/>
      <c r="G248" s="157">
        <v>1</v>
      </c>
    </row>
    <row r="249" spans="1:8" x14ac:dyDescent="0.25">
      <c r="A249" s="162"/>
      <c r="B249" s="180" t="s">
        <v>673</v>
      </c>
      <c r="C249" s="167" t="s">
        <v>1144</v>
      </c>
      <c r="D249" s="175">
        <v>1</v>
      </c>
      <c r="E249" s="209">
        <v>10</v>
      </c>
    </row>
    <row r="250" spans="1:8" s="27" customFormat="1" ht="35.25" customHeight="1" x14ac:dyDescent="0.25">
      <c r="A250" s="168" t="s">
        <v>777</v>
      </c>
      <c r="B250" s="341" t="s">
        <v>1345</v>
      </c>
      <c r="C250" s="342"/>
      <c r="D250" s="342"/>
      <c r="E250" s="343"/>
      <c r="F250" s="50"/>
      <c r="G250" s="50"/>
    </row>
    <row r="251" spans="1:8" s="186" customFormat="1" ht="41.4" x14ac:dyDescent="0.3">
      <c r="A251" s="182"/>
      <c r="B251" s="171" t="s">
        <v>762</v>
      </c>
      <c r="C251" s="172" t="s">
        <v>920</v>
      </c>
      <c r="D251" s="172"/>
      <c r="E251" s="172"/>
      <c r="F251" s="185"/>
      <c r="G251" s="185"/>
    </row>
    <row r="252" spans="1:8" s="186" customFormat="1" x14ac:dyDescent="0.3">
      <c r="A252" s="205"/>
      <c r="B252" s="174" t="s">
        <v>918</v>
      </c>
      <c r="C252" s="167" t="s">
        <v>1152</v>
      </c>
      <c r="D252" s="206">
        <v>1</v>
      </c>
      <c r="E252" s="207">
        <v>100</v>
      </c>
      <c r="F252" s="185"/>
      <c r="G252" s="185">
        <v>1</v>
      </c>
    </row>
    <row r="253" spans="1:8" s="186" customFormat="1" ht="27.6" x14ac:dyDescent="0.3">
      <c r="A253" s="205"/>
      <c r="B253" s="174" t="s">
        <v>919</v>
      </c>
      <c r="C253" s="167" t="s">
        <v>1153</v>
      </c>
      <c r="D253" s="206">
        <v>1</v>
      </c>
      <c r="E253" s="207">
        <v>80</v>
      </c>
      <c r="F253" s="185"/>
      <c r="G253" s="185">
        <v>1</v>
      </c>
    </row>
    <row r="254" spans="1:8" s="186" customFormat="1" ht="27.6" x14ac:dyDescent="0.3">
      <c r="A254" s="205"/>
      <c r="B254" s="174" t="s">
        <v>1046</v>
      </c>
      <c r="C254" s="167" t="s">
        <v>1154</v>
      </c>
      <c r="D254" s="206">
        <v>1</v>
      </c>
      <c r="E254" s="207">
        <v>80</v>
      </c>
      <c r="F254" s="185"/>
      <c r="G254" s="185">
        <v>1</v>
      </c>
      <c r="H254" s="190"/>
    </row>
    <row r="255" spans="1:8" s="186" customFormat="1" ht="27.6" x14ac:dyDescent="0.3">
      <c r="A255" s="205"/>
      <c r="B255" s="174" t="s">
        <v>1047</v>
      </c>
      <c r="C255" s="167" t="s">
        <v>1155</v>
      </c>
      <c r="D255" s="183">
        <v>1</v>
      </c>
      <c r="E255" s="207">
        <v>80</v>
      </c>
      <c r="F255" s="185"/>
      <c r="G255" s="185">
        <v>1</v>
      </c>
    </row>
    <row r="256" spans="1:8" s="186" customFormat="1" x14ac:dyDescent="0.3">
      <c r="A256" s="205"/>
      <c r="B256" s="174" t="s">
        <v>1391</v>
      </c>
      <c r="C256" s="167" t="s">
        <v>1156</v>
      </c>
      <c r="D256" s="206">
        <v>1</v>
      </c>
      <c r="E256" s="207">
        <v>80</v>
      </c>
      <c r="F256" s="185"/>
      <c r="G256" s="185">
        <v>1</v>
      </c>
      <c r="H256" s="190"/>
    </row>
    <row r="257" spans="1:7" s="186" customFormat="1" x14ac:dyDescent="0.3">
      <c r="A257" s="205"/>
      <c r="B257" s="174" t="s">
        <v>1392</v>
      </c>
      <c r="C257" s="167" t="s">
        <v>1157</v>
      </c>
      <c r="D257" s="183">
        <v>1</v>
      </c>
      <c r="E257" s="207">
        <v>80</v>
      </c>
      <c r="F257" s="185"/>
      <c r="G257" s="185">
        <v>1</v>
      </c>
    </row>
    <row r="258" spans="1:7" s="186" customFormat="1" x14ac:dyDescent="0.3">
      <c r="A258" s="205"/>
      <c r="B258" s="174" t="s">
        <v>1393</v>
      </c>
      <c r="C258" s="177" t="s">
        <v>1158</v>
      </c>
      <c r="D258" s="183">
        <v>1</v>
      </c>
      <c r="E258" s="207">
        <v>80</v>
      </c>
      <c r="F258" s="185"/>
      <c r="G258" s="185">
        <v>1</v>
      </c>
    </row>
    <row r="259" spans="1:7" s="186" customFormat="1" x14ac:dyDescent="0.3">
      <c r="A259" s="205"/>
      <c r="B259" s="174" t="s">
        <v>1394</v>
      </c>
      <c r="C259" s="177" t="s">
        <v>1159</v>
      </c>
      <c r="D259" s="183">
        <v>1</v>
      </c>
      <c r="E259" s="207">
        <v>80</v>
      </c>
      <c r="F259" s="185"/>
      <c r="G259" s="185">
        <v>1</v>
      </c>
    </row>
    <row r="260" spans="1:7" s="186" customFormat="1" x14ac:dyDescent="0.3">
      <c r="A260" s="205"/>
      <c r="B260" s="174" t="s">
        <v>1395</v>
      </c>
      <c r="C260" s="177" t="s">
        <v>922</v>
      </c>
      <c r="D260" s="183">
        <v>1</v>
      </c>
      <c r="E260" s="207">
        <v>80</v>
      </c>
      <c r="F260" s="185"/>
      <c r="G260" s="185">
        <v>1</v>
      </c>
    </row>
    <row r="261" spans="1:7" s="186" customFormat="1" x14ac:dyDescent="0.3">
      <c r="A261" s="168" t="s">
        <v>778</v>
      </c>
      <c r="B261" s="341" t="s">
        <v>1346</v>
      </c>
      <c r="C261" s="342"/>
      <c r="D261" s="342"/>
      <c r="E261" s="343"/>
      <c r="F261" s="185"/>
      <c r="G261" s="185">
        <v>1</v>
      </c>
    </row>
    <row r="262" spans="1:7" s="186" customFormat="1" ht="27.6" x14ac:dyDescent="0.3">
      <c r="A262" s="344"/>
      <c r="B262" s="174" t="s">
        <v>763</v>
      </c>
      <c r="C262" s="184" t="s">
        <v>747</v>
      </c>
      <c r="D262" s="162">
        <v>1</v>
      </c>
      <c r="E262" s="175">
        <v>20</v>
      </c>
      <c r="F262" s="185"/>
      <c r="G262" s="185"/>
    </row>
    <row r="263" spans="1:7" s="186" customFormat="1" ht="248.4" x14ac:dyDescent="0.3">
      <c r="A263" s="345"/>
      <c r="B263" s="174" t="s">
        <v>771</v>
      </c>
      <c r="C263" s="184" t="s">
        <v>1160</v>
      </c>
      <c r="D263" s="162">
        <v>21</v>
      </c>
      <c r="E263" s="175">
        <v>120</v>
      </c>
      <c r="F263" s="185"/>
      <c r="G263" s="185"/>
    </row>
    <row r="264" spans="1:7" s="186" customFormat="1" ht="33.75" customHeight="1" x14ac:dyDescent="0.3">
      <c r="A264" s="187" t="s">
        <v>779</v>
      </c>
      <c r="B264" s="341" t="s">
        <v>887</v>
      </c>
      <c r="C264" s="342"/>
      <c r="D264" s="342"/>
      <c r="E264" s="343"/>
      <c r="F264" s="185"/>
      <c r="G264" s="185"/>
    </row>
    <row r="265" spans="1:7" s="186" customFormat="1" x14ac:dyDescent="0.3">
      <c r="A265" s="188"/>
      <c r="B265" s="171" t="s">
        <v>765</v>
      </c>
      <c r="C265" s="172" t="s">
        <v>805</v>
      </c>
      <c r="D265" s="172"/>
      <c r="E265" s="172"/>
      <c r="F265" s="185"/>
      <c r="G265" s="185"/>
    </row>
    <row r="266" spans="1:7" s="186" customFormat="1" x14ac:dyDescent="0.3">
      <c r="A266" s="188"/>
      <c r="B266" s="171" t="s">
        <v>930</v>
      </c>
      <c r="C266" s="172" t="s">
        <v>773</v>
      </c>
      <c r="D266" s="172"/>
      <c r="E266" s="172"/>
      <c r="F266" s="185"/>
      <c r="G266" s="185"/>
    </row>
    <row r="267" spans="1:7" s="186" customFormat="1" x14ac:dyDescent="0.3">
      <c r="A267" s="180"/>
      <c r="B267" s="163" t="s">
        <v>931</v>
      </c>
      <c r="C267" s="184" t="s">
        <v>674</v>
      </c>
      <c r="D267" s="189">
        <v>1</v>
      </c>
      <c r="E267" s="189">
        <v>66</v>
      </c>
      <c r="F267" s="185"/>
      <c r="G267" s="185"/>
    </row>
    <row r="268" spans="1:7" s="186" customFormat="1" x14ac:dyDescent="0.3">
      <c r="A268" s="180"/>
      <c r="B268" s="163" t="s">
        <v>932</v>
      </c>
      <c r="C268" s="184" t="s">
        <v>675</v>
      </c>
      <c r="D268" s="189">
        <v>1</v>
      </c>
      <c r="E268" s="189">
        <v>66</v>
      </c>
      <c r="F268" s="185"/>
      <c r="G268" s="185"/>
    </row>
    <row r="269" spans="1:7" s="186" customFormat="1" x14ac:dyDescent="0.3">
      <c r="A269" s="180"/>
      <c r="B269" s="163" t="s">
        <v>933</v>
      </c>
      <c r="C269" s="184" t="s">
        <v>676</v>
      </c>
      <c r="D269" s="189">
        <v>1</v>
      </c>
      <c r="E269" s="189">
        <v>66</v>
      </c>
      <c r="F269" s="185"/>
      <c r="G269" s="185"/>
    </row>
    <row r="270" spans="1:7" s="186" customFormat="1" x14ac:dyDescent="0.3">
      <c r="A270" s="180"/>
      <c r="B270" s="163" t="s">
        <v>934</v>
      </c>
      <c r="C270" s="184" t="s">
        <v>1161</v>
      </c>
      <c r="D270" s="189">
        <v>1</v>
      </c>
      <c r="E270" s="189">
        <v>66</v>
      </c>
      <c r="F270" s="185"/>
      <c r="G270" s="185"/>
    </row>
    <row r="271" spans="1:7" s="186" customFormat="1" x14ac:dyDescent="0.3">
      <c r="A271" s="180"/>
      <c r="B271" s="163" t="s">
        <v>935</v>
      </c>
      <c r="C271" s="184" t="s">
        <v>926</v>
      </c>
      <c r="D271" s="189">
        <v>1</v>
      </c>
      <c r="E271" s="189">
        <v>66</v>
      </c>
      <c r="F271" s="185"/>
      <c r="G271" s="185"/>
    </row>
    <row r="272" spans="1:7" s="186" customFormat="1" x14ac:dyDescent="0.3">
      <c r="A272" s="180"/>
      <c r="B272" s="163" t="s">
        <v>936</v>
      </c>
      <c r="C272" s="184" t="s">
        <v>927</v>
      </c>
      <c r="D272" s="189">
        <v>1</v>
      </c>
      <c r="E272" s="189">
        <v>66</v>
      </c>
      <c r="F272" s="185"/>
      <c r="G272" s="185"/>
    </row>
    <row r="273" spans="1:8" s="186" customFormat="1" x14ac:dyDescent="0.3">
      <c r="A273" s="180"/>
      <c r="B273" s="163" t="s">
        <v>937</v>
      </c>
      <c r="C273" s="184" t="s">
        <v>928</v>
      </c>
      <c r="D273" s="189">
        <v>1</v>
      </c>
      <c r="E273" s="189">
        <v>66</v>
      </c>
      <c r="F273" s="185"/>
      <c r="G273" s="185"/>
    </row>
    <row r="274" spans="1:8" s="186" customFormat="1" x14ac:dyDescent="0.3">
      <c r="A274" s="180"/>
      <c r="B274" s="163" t="s">
        <v>938</v>
      </c>
      <c r="C274" s="184" t="s">
        <v>1162</v>
      </c>
      <c r="D274" s="189">
        <v>1</v>
      </c>
      <c r="E274" s="189">
        <v>66</v>
      </c>
      <c r="F274" s="185"/>
      <c r="G274" s="185"/>
    </row>
    <row r="275" spans="1:8" s="186" customFormat="1" x14ac:dyDescent="0.3">
      <c r="A275" s="180"/>
      <c r="B275" s="163" t="s">
        <v>939</v>
      </c>
      <c r="C275" s="184" t="s">
        <v>923</v>
      </c>
      <c r="D275" s="189">
        <v>1</v>
      </c>
      <c r="E275" s="189">
        <v>66</v>
      </c>
      <c r="F275" s="185"/>
      <c r="G275" s="185"/>
    </row>
    <row r="276" spans="1:8" s="186" customFormat="1" x14ac:dyDescent="0.3">
      <c r="A276" s="180"/>
      <c r="B276" s="163" t="s">
        <v>940</v>
      </c>
      <c r="C276" s="184" t="s">
        <v>924</v>
      </c>
      <c r="D276" s="189">
        <v>1</v>
      </c>
      <c r="E276" s="189">
        <v>66</v>
      </c>
      <c r="F276" s="185"/>
      <c r="G276" s="185"/>
      <c r="H276" s="190"/>
    </row>
    <row r="277" spans="1:8" s="186" customFormat="1" x14ac:dyDescent="0.3">
      <c r="A277" s="180"/>
      <c r="B277" s="163" t="s">
        <v>941</v>
      </c>
      <c r="C277" s="184" t="s">
        <v>1163</v>
      </c>
      <c r="D277" s="189">
        <v>1</v>
      </c>
      <c r="E277" s="189">
        <v>66</v>
      </c>
      <c r="F277" s="185"/>
      <c r="G277" s="185"/>
    </row>
    <row r="278" spans="1:8" s="186" customFormat="1" x14ac:dyDescent="0.3">
      <c r="A278" s="188"/>
      <c r="B278" s="171" t="s">
        <v>942</v>
      </c>
      <c r="C278" s="172" t="s">
        <v>774</v>
      </c>
      <c r="D278" s="172"/>
      <c r="E278" s="172"/>
      <c r="F278" s="185"/>
      <c r="G278" s="185"/>
      <c r="H278" s="190"/>
    </row>
    <row r="279" spans="1:8" s="186" customFormat="1" x14ac:dyDescent="0.3">
      <c r="A279" s="180"/>
      <c r="B279" s="163" t="s">
        <v>943</v>
      </c>
      <c r="C279" s="184" t="s">
        <v>925</v>
      </c>
      <c r="D279" s="189">
        <v>1</v>
      </c>
      <c r="E279" s="189">
        <v>80</v>
      </c>
      <c r="F279" s="185"/>
      <c r="G279" s="185"/>
    </row>
    <row r="280" spans="1:8" s="186" customFormat="1" x14ac:dyDescent="0.3">
      <c r="A280" s="180"/>
      <c r="B280" s="163" t="s">
        <v>944</v>
      </c>
      <c r="C280" s="184" t="s">
        <v>1164</v>
      </c>
      <c r="D280" s="189">
        <v>1</v>
      </c>
      <c r="E280" s="189">
        <v>80</v>
      </c>
      <c r="F280" s="185"/>
      <c r="G280" s="185"/>
    </row>
    <row r="281" spans="1:8" s="186" customFormat="1" x14ac:dyDescent="0.3">
      <c r="A281" s="180"/>
      <c r="B281" s="163" t="s">
        <v>945</v>
      </c>
      <c r="C281" s="184" t="s">
        <v>929</v>
      </c>
      <c r="D281" s="189">
        <v>1</v>
      </c>
      <c r="E281" s="189">
        <v>80</v>
      </c>
      <c r="F281" s="185"/>
      <c r="G281" s="185"/>
    </row>
    <row r="282" spans="1:8" s="186" customFormat="1" x14ac:dyDescent="0.3">
      <c r="A282" s="180"/>
      <c r="B282" s="163" t="s">
        <v>946</v>
      </c>
      <c r="C282" s="184" t="s">
        <v>1165</v>
      </c>
      <c r="D282" s="189">
        <v>1</v>
      </c>
      <c r="E282" s="189">
        <v>80</v>
      </c>
      <c r="F282" s="185"/>
      <c r="G282" s="185"/>
    </row>
    <row r="283" spans="1:8" s="186" customFormat="1" x14ac:dyDescent="0.3">
      <c r="A283" s="180"/>
      <c r="B283" s="163" t="s">
        <v>947</v>
      </c>
      <c r="C283" s="184" t="s">
        <v>1166</v>
      </c>
      <c r="D283" s="189">
        <v>1</v>
      </c>
      <c r="E283" s="189">
        <v>80</v>
      </c>
      <c r="F283" s="185"/>
      <c r="G283" s="185"/>
    </row>
    <row r="284" spans="1:8" s="186" customFormat="1" x14ac:dyDescent="0.3">
      <c r="A284" s="180"/>
      <c r="B284" s="163" t="s">
        <v>948</v>
      </c>
      <c r="C284" s="184" t="s">
        <v>677</v>
      </c>
      <c r="D284" s="189">
        <v>1</v>
      </c>
      <c r="E284" s="189">
        <v>80</v>
      </c>
      <c r="F284" s="185"/>
      <c r="G284" s="185"/>
    </row>
    <row r="285" spans="1:8" s="186" customFormat="1" x14ac:dyDescent="0.3">
      <c r="A285" s="180"/>
      <c r="B285" s="163" t="s">
        <v>949</v>
      </c>
      <c r="C285" s="184" t="s">
        <v>1167</v>
      </c>
      <c r="D285" s="189">
        <v>1</v>
      </c>
      <c r="E285" s="189">
        <v>80</v>
      </c>
      <c r="F285" s="185"/>
      <c r="G285" s="185"/>
    </row>
    <row r="286" spans="1:8" s="186" customFormat="1" x14ac:dyDescent="0.3">
      <c r="A286" s="180"/>
      <c r="B286" s="163" t="s">
        <v>950</v>
      </c>
      <c r="C286" s="184" t="s">
        <v>1168</v>
      </c>
      <c r="D286" s="189">
        <v>1</v>
      </c>
      <c r="E286" s="189">
        <v>80</v>
      </c>
      <c r="F286" s="185"/>
      <c r="G286" s="185"/>
    </row>
    <row r="287" spans="1:8" s="186" customFormat="1" x14ac:dyDescent="0.3">
      <c r="A287" s="180"/>
      <c r="B287" s="163" t="s">
        <v>951</v>
      </c>
      <c r="C287" s="184" t="s">
        <v>1169</v>
      </c>
      <c r="D287" s="189">
        <v>1</v>
      </c>
      <c r="E287" s="189">
        <v>80</v>
      </c>
      <c r="F287" s="185"/>
      <c r="G287" s="185"/>
    </row>
    <row r="288" spans="1:8" s="186" customFormat="1" x14ac:dyDescent="0.3">
      <c r="A288" s="180"/>
      <c r="B288" s="163" t="s">
        <v>1172</v>
      </c>
      <c r="C288" s="184" t="s">
        <v>1170</v>
      </c>
      <c r="D288" s="189">
        <v>1</v>
      </c>
      <c r="E288" s="189">
        <v>80</v>
      </c>
      <c r="F288" s="185"/>
      <c r="G288" s="185"/>
    </row>
    <row r="289" spans="1:8" s="186" customFormat="1" x14ac:dyDescent="0.3">
      <c r="A289" s="180"/>
      <c r="B289" s="163" t="s">
        <v>1173</v>
      </c>
      <c r="C289" s="184" t="s">
        <v>1171</v>
      </c>
      <c r="D289" s="189">
        <v>1</v>
      </c>
      <c r="E289" s="189">
        <v>80</v>
      </c>
      <c r="F289" s="185"/>
      <c r="G289" s="185"/>
    </row>
    <row r="290" spans="1:8" s="186" customFormat="1" x14ac:dyDescent="0.3">
      <c r="A290" s="188"/>
      <c r="B290" s="171" t="s">
        <v>780</v>
      </c>
      <c r="C290" s="172" t="s">
        <v>806</v>
      </c>
      <c r="D290" s="172"/>
      <c r="E290" s="172"/>
      <c r="F290" s="185"/>
      <c r="G290" s="185"/>
    </row>
    <row r="291" spans="1:8" s="186" customFormat="1" x14ac:dyDescent="0.3">
      <c r="A291" s="188"/>
      <c r="B291" s="171" t="s">
        <v>952</v>
      </c>
      <c r="C291" s="172" t="s">
        <v>773</v>
      </c>
      <c r="D291" s="172"/>
      <c r="E291" s="172"/>
      <c r="F291" s="185"/>
      <c r="G291" s="185"/>
    </row>
    <row r="292" spans="1:8" s="186" customFormat="1" x14ac:dyDescent="0.3">
      <c r="A292" s="180"/>
      <c r="B292" s="163" t="s">
        <v>953</v>
      </c>
      <c r="C292" s="184" t="s">
        <v>674</v>
      </c>
      <c r="D292" s="189">
        <v>1</v>
      </c>
      <c r="E292" s="189">
        <v>71</v>
      </c>
      <c r="F292" s="185"/>
      <c r="G292" s="185"/>
    </row>
    <row r="293" spans="1:8" s="186" customFormat="1" x14ac:dyDescent="0.3">
      <c r="A293" s="180"/>
      <c r="B293" s="163" t="s">
        <v>954</v>
      </c>
      <c r="C293" s="184" t="s">
        <v>675</v>
      </c>
      <c r="D293" s="189">
        <v>1</v>
      </c>
      <c r="E293" s="189">
        <v>71</v>
      </c>
      <c r="F293" s="185"/>
      <c r="G293" s="185"/>
    </row>
    <row r="294" spans="1:8" s="186" customFormat="1" x14ac:dyDescent="0.3">
      <c r="A294" s="180"/>
      <c r="B294" s="163" t="s">
        <v>955</v>
      </c>
      <c r="C294" s="184" t="s">
        <v>676</v>
      </c>
      <c r="D294" s="189">
        <v>1</v>
      </c>
      <c r="E294" s="189">
        <v>71</v>
      </c>
      <c r="F294" s="185"/>
      <c r="G294" s="185"/>
    </row>
    <row r="295" spans="1:8" s="186" customFormat="1" x14ac:dyDescent="0.3">
      <c r="A295" s="180"/>
      <c r="B295" s="163" t="s">
        <v>956</v>
      </c>
      <c r="C295" s="184" t="s">
        <v>1161</v>
      </c>
      <c r="D295" s="189">
        <v>1</v>
      </c>
      <c r="E295" s="189">
        <v>71</v>
      </c>
      <c r="F295" s="185"/>
      <c r="G295" s="185"/>
    </row>
    <row r="296" spans="1:8" s="186" customFormat="1" x14ac:dyDescent="0.3">
      <c r="A296" s="180"/>
      <c r="B296" s="163" t="s">
        <v>957</v>
      </c>
      <c r="C296" s="184" t="s">
        <v>926</v>
      </c>
      <c r="D296" s="189">
        <v>1</v>
      </c>
      <c r="E296" s="189">
        <v>71</v>
      </c>
      <c r="F296" s="185"/>
      <c r="G296" s="185"/>
    </row>
    <row r="297" spans="1:8" s="186" customFormat="1" x14ac:dyDescent="0.3">
      <c r="A297" s="180"/>
      <c r="B297" s="163" t="s">
        <v>958</v>
      </c>
      <c r="C297" s="184" t="s">
        <v>927</v>
      </c>
      <c r="D297" s="189">
        <v>1</v>
      </c>
      <c r="E297" s="189">
        <v>71</v>
      </c>
      <c r="F297" s="185"/>
      <c r="G297" s="185"/>
    </row>
    <row r="298" spans="1:8" s="186" customFormat="1" x14ac:dyDescent="0.3">
      <c r="A298" s="180"/>
      <c r="B298" s="163" t="s">
        <v>959</v>
      </c>
      <c r="C298" s="184" t="s">
        <v>928</v>
      </c>
      <c r="D298" s="189">
        <v>1</v>
      </c>
      <c r="E298" s="189">
        <v>71</v>
      </c>
      <c r="F298" s="185"/>
      <c r="G298" s="185"/>
    </row>
    <row r="299" spans="1:8" s="186" customFormat="1" x14ac:dyDescent="0.3">
      <c r="A299" s="180"/>
      <c r="B299" s="163" t="s">
        <v>960</v>
      </c>
      <c r="C299" s="184" t="s">
        <v>1162</v>
      </c>
      <c r="D299" s="189">
        <v>1</v>
      </c>
      <c r="E299" s="189">
        <v>71</v>
      </c>
      <c r="F299" s="185"/>
      <c r="G299" s="185"/>
    </row>
    <row r="300" spans="1:8" s="186" customFormat="1" x14ac:dyDescent="0.3">
      <c r="A300" s="180"/>
      <c r="B300" s="163" t="s">
        <v>961</v>
      </c>
      <c r="C300" s="184" t="s">
        <v>923</v>
      </c>
      <c r="D300" s="189">
        <v>1</v>
      </c>
      <c r="E300" s="189">
        <v>71</v>
      </c>
      <c r="F300" s="185"/>
      <c r="G300" s="185"/>
    </row>
    <row r="301" spans="1:8" s="186" customFormat="1" x14ac:dyDescent="0.3">
      <c r="A301" s="180"/>
      <c r="B301" s="163" t="s">
        <v>962</v>
      </c>
      <c r="C301" s="184" t="s">
        <v>924</v>
      </c>
      <c r="D301" s="189">
        <v>1</v>
      </c>
      <c r="E301" s="189">
        <v>71</v>
      </c>
      <c r="F301" s="185"/>
      <c r="G301" s="185"/>
    </row>
    <row r="302" spans="1:8" s="186" customFormat="1" x14ac:dyDescent="0.3">
      <c r="A302" s="180"/>
      <c r="B302" s="163" t="s">
        <v>963</v>
      </c>
      <c r="C302" s="184" t="s">
        <v>1163</v>
      </c>
      <c r="D302" s="189">
        <v>1</v>
      </c>
      <c r="E302" s="189">
        <v>71</v>
      </c>
      <c r="F302" s="185"/>
      <c r="G302" s="185"/>
    </row>
    <row r="303" spans="1:8" s="186" customFormat="1" x14ac:dyDescent="0.3">
      <c r="A303" s="188"/>
      <c r="B303" s="171" t="s">
        <v>964</v>
      </c>
      <c r="C303" s="172" t="s">
        <v>774</v>
      </c>
      <c r="D303" s="172"/>
      <c r="E303" s="172"/>
      <c r="F303" s="185"/>
      <c r="G303" s="185"/>
    </row>
    <row r="304" spans="1:8" s="186" customFormat="1" x14ac:dyDescent="0.3">
      <c r="A304" s="180"/>
      <c r="B304" s="163" t="s">
        <v>965</v>
      </c>
      <c r="C304" s="184" t="s">
        <v>925</v>
      </c>
      <c r="D304" s="189">
        <v>1</v>
      </c>
      <c r="E304" s="189">
        <v>85</v>
      </c>
      <c r="F304" s="185"/>
      <c r="G304" s="185"/>
      <c r="H304" s="190"/>
    </row>
    <row r="305" spans="1:8" s="186" customFormat="1" x14ac:dyDescent="0.3">
      <c r="A305" s="180"/>
      <c r="B305" s="163" t="s">
        <v>966</v>
      </c>
      <c r="C305" s="184" t="s">
        <v>1164</v>
      </c>
      <c r="D305" s="189">
        <v>1</v>
      </c>
      <c r="E305" s="189">
        <v>85</v>
      </c>
      <c r="F305" s="185"/>
      <c r="G305" s="185"/>
    </row>
    <row r="306" spans="1:8" s="186" customFormat="1" x14ac:dyDescent="0.3">
      <c r="A306" s="180"/>
      <c r="B306" s="163" t="s">
        <v>967</v>
      </c>
      <c r="C306" s="184" t="s">
        <v>929</v>
      </c>
      <c r="D306" s="189">
        <v>1</v>
      </c>
      <c r="E306" s="189">
        <v>85</v>
      </c>
      <c r="F306" s="185"/>
      <c r="G306" s="185"/>
      <c r="H306" s="190"/>
    </row>
    <row r="307" spans="1:8" s="186" customFormat="1" x14ac:dyDescent="0.3">
      <c r="A307" s="180"/>
      <c r="B307" s="163" t="s">
        <v>968</v>
      </c>
      <c r="C307" s="184" t="s">
        <v>1165</v>
      </c>
      <c r="D307" s="189">
        <v>1</v>
      </c>
      <c r="E307" s="189">
        <v>85</v>
      </c>
      <c r="F307" s="185"/>
      <c r="G307" s="185"/>
    </row>
    <row r="308" spans="1:8" s="186" customFormat="1" x14ac:dyDescent="0.3">
      <c r="A308" s="180"/>
      <c r="B308" s="163" t="s">
        <v>969</v>
      </c>
      <c r="C308" s="184" t="s">
        <v>1166</v>
      </c>
      <c r="D308" s="189">
        <v>1</v>
      </c>
      <c r="E308" s="189">
        <v>85</v>
      </c>
      <c r="F308" s="185"/>
      <c r="G308" s="185"/>
    </row>
    <row r="309" spans="1:8" s="186" customFormat="1" x14ac:dyDescent="0.3">
      <c r="A309" s="180"/>
      <c r="B309" s="163" t="s">
        <v>970</v>
      </c>
      <c r="C309" s="184" t="s">
        <v>677</v>
      </c>
      <c r="D309" s="189">
        <v>1</v>
      </c>
      <c r="E309" s="189">
        <v>85</v>
      </c>
      <c r="F309" s="185"/>
      <c r="G309" s="185"/>
    </row>
    <row r="310" spans="1:8" s="186" customFormat="1" x14ac:dyDescent="0.3">
      <c r="A310" s="180"/>
      <c r="B310" s="163" t="s">
        <v>971</v>
      </c>
      <c r="C310" s="184" t="s">
        <v>1167</v>
      </c>
      <c r="D310" s="189">
        <v>1</v>
      </c>
      <c r="E310" s="189">
        <v>85</v>
      </c>
      <c r="F310" s="185"/>
      <c r="G310" s="185"/>
    </row>
    <row r="311" spans="1:8" s="186" customFormat="1" x14ac:dyDescent="0.3">
      <c r="A311" s="180"/>
      <c r="B311" s="163" t="s">
        <v>972</v>
      </c>
      <c r="C311" s="184" t="s">
        <v>1168</v>
      </c>
      <c r="D311" s="189">
        <v>1</v>
      </c>
      <c r="E311" s="189">
        <v>85</v>
      </c>
      <c r="F311" s="185"/>
      <c r="G311" s="185"/>
    </row>
    <row r="312" spans="1:8" s="186" customFormat="1" x14ac:dyDescent="0.3">
      <c r="A312" s="180"/>
      <c r="B312" s="163" t="s">
        <v>973</v>
      </c>
      <c r="C312" s="184" t="s">
        <v>1169</v>
      </c>
      <c r="D312" s="189">
        <v>1</v>
      </c>
      <c r="E312" s="189">
        <v>85</v>
      </c>
      <c r="F312" s="185"/>
      <c r="G312" s="185"/>
    </row>
    <row r="313" spans="1:8" s="186" customFormat="1" x14ac:dyDescent="0.3">
      <c r="A313" s="180"/>
      <c r="B313" s="163" t="s">
        <v>1174</v>
      </c>
      <c r="C313" s="184" t="s">
        <v>1170</v>
      </c>
      <c r="D313" s="189">
        <v>1</v>
      </c>
      <c r="E313" s="189">
        <v>85</v>
      </c>
      <c r="F313" s="185"/>
      <c r="G313" s="185"/>
    </row>
    <row r="314" spans="1:8" s="186" customFormat="1" x14ac:dyDescent="0.3">
      <c r="A314" s="180"/>
      <c r="B314" s="163" t="s">
        <v>1175</v>
      </c>
      <c r="C314" s="184" t="s">
        <v>1171</v>
      </c>
      <c r="D314" s="189">
        <v>1</v>
      </c>
      <c r="E314" s="189">
        <v>85</v>
      </c>
      <c r="F314" s="185"/>
      <c r="G314" s="185"/>
    </row>
    <row r="315" spans="1:8" s="186" customFormat="1" x14ac:dyDescent="0.3">
      <c r="A315" s="172"/>
      <c r="B315" s="171" t="s">
        <v>974</v>
      </c>
      <c r="C315" s="172" t="s">
        <v>807</v>
      </c>
      <c r="D315" s="172"/>
      <c r="E315" s="172"/>
      <c r="F315" s="185"/>
      <c r="G315" s="185"/>
    </row>
    <row r="316" spans="1:8" s="186" customFormat="1" x14ac:dyDescent="0.3">
      <c r="A316" s="180"/>
      <c r="B316" s="191" t="s">
        <v>975</v>
      </c>
      <c r="C316" s="184" t="s">
        <v>803</v>
      </c>
      <c r="D316" s="175">
        <v>1</v>
      </c>
      <c r="E316" s="175">
        <v>71</v>
      </c>
      <c r="F316" s="185"/>
      <c r="G316" s="185"/>
    </row>
    <row r="317" spans="1:8" s="186" customFormat="1" x14ac:dyDescent="0.3">
      <c r="A317" s="180"/>
      <c r="B317" s="191" t="s">
        <v>1049</v>
      </c>
      <c r="C317" s="184" t="s">
        <v>1048</v>
      </c>
      <c r="D317" s="175">
        <v>1</v>
      </c>
      <c r="E317" s="175">
        <v>71</v>
      </c>
      <c r="F317" s="185"/>
      <c r="G317" s="185"/>
    </row>
    <row r="318" spans="1:8" s="186" customFormat="1" x14ac:dyDescent="0.3">
      <c r="A318" s="180"/>
      <c r="B318" s="191" t="s">
        <v>1177</v>
      </c>
      <c r="C318" s="184" t="s">
        <v>1176</v>
      </c>
      <c r="D318" s="175">
        <v>1</v>
      </c>
      <c r="E318" s="175">
        <v>71</v>
      </c>
      <c r="F318" s="185"/>
      <c r="G318" s="185"/>
    </row>
    <row r="319" spans="1:8" s="186" customFormat="1" x14ac:dyDescent="0.3">
      <c r="A319" s="188"/>
      <c r="B319" s="171" t="s">
        <v>976</v>
      </c>
      <c r="C319" s="172" t="s">
        <v>808</v>
      </c>
      <c r="D319" s="172"/>
      <c r="E319" s="172"/>
      <c r="F319" s="185"/>
      <c r="G319" s="185"/>
    </row>
    <row r="320" spans="1:8" s="186" customFormat="1" x14ac:dyDescent="0.3">
      <c r="A320" s="188"/>
      <c r="B320" s="171" t="s">
        <v>977</v>
      </c>
      <c r="C320" s="172" t="s">
        <v>773</v>
      </c>
      <c r="D320" s="172"/>
      <c r="E320" s="172"/>
      <c r="F320" s="185"/>
      <c r="G320" s="185"/>
    </row>
    <row r="321" spans="1:8" s="186" customFormat="1" x14ac:dyDescent="0.3">
      <c r="A321" s="180"/>
      <c r="B321" s="163" t="s">
        <v>978</v>
      </c>
      <c r="C321" s="184" t="s">
        <v>1178</v>
      </c>
      <c r="D321" s="189">
        <v>1</v>
      </c>
      <c r="E321" s="189">
        <v>71</v>
      </c>
      <c r="F321" s="185"/>
      <c r="G321" s="185"/>
    </row>
    <row r="322" spans="1:8" s="186" customFormat="1" x14ac:dyDescent="0.3">
      <c r="A322" s="180"/>
      <c r="B322" s="163" t="s">
        <v>979</v>
      </c>
      <c r="C322" s="184" t="s">
        <v>1179</v>
      </c>
      <c r="D322" s="189">
        <v>1</v>
      </c>
      <c r="E322" s="189">
        <v>71</v>
      </c>
      <c r="F322" s="185"/>
      <c r="G322" s="185"/>
    </row>
    <row r="323" spans="1:8" s="186" customFormat="1" x14ac:dyDescent="0.3">
      <c r="A323" s="180"/>
      <c r="B323" s="163" t="s">
        <v>980</v>
      </c>
      <c r="C323" s="184" t="s">
        <v>1180</v>
      </c>
      <c r="D323" s="189">
        <v>1</v>
      </c>
      <c r="E323" s="189">
        <v>71</v>
      </c>
      <c r="F323" s="185"/>
      <c r="G323" s="185"/>
    </row>
    <row r="324" spans="1:8" s="186" customFormat="1" x14ac:dyDescent="0.3">
      <c r="A324" s="180"/>
      <c r="B324" s="163" t="s">
        <v>981</v>
      </c>
      <c r="C324" s="184" t="s">
        <v>674</v>
      </c>
      <c r="D324" s="189">
        <v>1</v>
      </c>
      <c r="E324" s="189">
        <v>71</v>
      </c>
      <c r="F324" s="185"/>
      <c r="G324" s="185"/>
    </row>
    <row r="325" spans="1:8" s="186" customFormat="1" x14ac:dyDescent="0.3">
      <c r="A325" s="180"/>
      <c r="B325" s="163" t="s">
        <v>982</v>
      </c>
      <c r="C325" s="184" t="s">
        <v>987</v>
      </c>
      <c r="D325" s="189">
        <v>1</v>
      </c>
      <c r="E325" s="189">
        <v>71</v>
      </c>
      <c r="F325" s="185"/>
      <c r="G325" s="185"/>
    </row>
    <row r="326" spans="1:8" s="186" customFormat="1" x14ac:dyDescent="0.3">
      <c r="A326" s="180"/>
      <c r="B326" s="163" t="s">
        <v>983</v>
      </c>
      <c r="C326" s="184" t="s">
        <v>1181</v>
      </c>
      <c r="D326" s="189">
        <v>1</v>
      </c>
      <c r="E326" s="189">
        <v>71</v>
      </c>
      <c r="F326" s="185"/>
      <c r="G326" s="185"/>
    </row>
    <row r="327" spans="1:8" s="186" customFormat="1" x14ac:dyDescent="0.3">
      <c r="A327" s="180"/>
      <c r="B327" s="163" t="s">
        <v>984</v>
      </c>
      <c r="C327" s="184" t="s">
        <v>1182</v>
      </c>
      <c r="D327" s="189">
        <v>1</v>
      </c>
      <c r="E327" s="189">
        <v>71</v>
      </c>
      <c r="F327" s="185"/>
      <c r="G327" s="185"/>
    </row>
    <row r="328" spans="1:8" s="186" customFormat="1" x14ac:dyDescent="0.3">
      <c r="A328" s="180"/>
      <c r="B328" s="163" t="s">
        <v>985</v>
      </c>
      <c r="C328" s="184" t="s">
        <v>804</v>
      </c>
      <c r="D328" s="189">
        <v>1</v>
      </c>
      <c r="E328" s="189">
        <v>71</v>
      </c>
      <c r="F328" s="185"/>
      <c r="G328" s="185"/>
    </row>
    <row r="329" spans="1:8" s="186" customFormat="1" x14ac:dyDescent="0.3">
      <c r="A329" s="180"/>
      <c r="B329" s="163" t="s">
        <v>986</v>
      </c>
      <c r="C329" s="184" t="s">
        <v>1183</v>
      </c>
      <c r="D329" s="189">
        <v>1</v>
      </c>
      <c r="E329" s="189">
        <v>71</v>
      </c>
      <c r="F329" s="185"/>
      <c r="G329" s="185"/>
    </row>
    <row r="330" spans="1:8" s="186" customFormat="1" x14ac:dyDescent="0.3">
      <c r="A330" s="188"/>
      <c r="B330" s="171" t="s">
        <v>988</v>
      </c>
      <c r="C330" s="172" t="s">
        <v>774</v>
      </c>
      <c r="D330" s="172"/>
      <c r="E330" s="172"/>
      <c r="F330" s="185"/>
      <c r="G330" s="185"/>
    </row>
    <row r="331" spans="1:8" s="186" customFormat="1" x14ac:dyDescent="0.3">
      <c r="A331" s="180"/>
      <c r="B331" s="163" t="s">
        <v>989</v>
      </c>
      <c r="C331" s="184" t="s">
        <v>1184</v>
      </c>
      <c r="D331" s="189">
        <v>1</v>
      </c>
      <c r="E331" s="189">
        <v>85</v>
      </c>
      <c r="F331" s="185"/>
      <c r="G331" s="185"/>
    </row>
    <row r="332" spans="1:8" s="186" customFormat="1" x14ac:dyDescent="0.3">
      <c r="A332" s="180"/>
      <c r="B332" s="163" t="s">
        <v>990</v>
      </c>
      <c r="C332" s="184" t="s">
        <v>1185</v>
      </c>
      <c r="D332" s="189">
        <v>1</v>
      </c>
      <c r="E332" s="189">
        <v>85</v>
      </c>
      <c r="F332" s="185"/>
      <c r="G332" s="185"/>
    </row>
    <row r="333" spans="1:8" s="186" customFormat="1" x14ac:dyDescent="0.3">
      <c r="A333" s="180"/>
      <c r="B333" s="163" t="s">
        <v>991</v>
      </c>
      <c r="C333" s="184" t="s">
        <v>1186</v>
      </c>
      <c r="D333" s="189">
        <v>1</v>
      </c>
      <c r="E333" s="189">
        <v>85</v>
      </c>
      <c r="F333" s="185"/>
      <c r="G333" s="185"/>
      <c r="H333" s="190"/>
    </row>
    <row r="334" spans="1:8" s="186" customFormat="1" x14ac:dyDescent="0.3">
      <c r="A334" s="180"/>
      <c r="B334" s="163" t="s">
        <v>992</v>
      </c>
      <c r="C334" s="184" t="s">
        <v>1187</v>
      </c>
      <c r="D334" s="189">
        <v>1</v>
      </c>
      <c r="E334" s="189">
        <v>85</v>
      </c>
      <c r="F334" s="185"/>
      <c r="G334" s="185"/>
    </row>
    <row r="335" spans="1:8" s="186" customFormat="1" x14ac:dyDescent="0.3">
      <c r="A335" s="180"/>
      <c r="B335" s="163" t="s">
        <v>993</v>
      </c>
      <c r="C335" s="184" t="s">
        <v>1188</v>
      </c>
      <c r="D335" s="189">
        <v>1</v>
      </c>
      <c r="E335" s="189">
        <v>85</v>
      </c>
      <c r="F335" s="185"/>
      <c r="G335" s="185"/>
      <c r="H335" s="190"/>
    </row>
    <row r="336" spans="1:8" s="186" customFormat="1" x14ac:dyDescent="0.3">
      <c r="A336" s="180"/>
      <c r="B336" s="163" t="s">
        <v>994</v>
      </c>
      <c r="C336" s="184" t="s">
        <v>1189</v>
      </c>
      <c r="D336" s="189">
        <v>1</v>
      </c>
      <c r="E336" s="189">
        <v>85</v>
      </c>
      <c r="F336" s="185"/>
      <c r="G336" s="185"/>
    </row>
    <row r="337" spans="1:7" s="186" customFormat="1" x14ac:dyDescent="0.3">
      <c r="A337" s="180"/>
      <c r="B337" s="163" t="s">
        <v>995</v>
      </c>
      <c r="C337" s="184" t="s">
        <v>1190</v>
      </c>
      <c r="D337" s="189">
        <v>1</v>
      </c>
      <c r="E337" s="189">
        <v>85</v>
      </c>
      <c r="F337" s="185"/>
      <c r="G337" s="185"/>
    </row>
    <row r="338" spans="1:7" s="186" customFormat="1" x14ac:dyDescent="0.3">
      <c r="A338" s="180"/>
      <c r="B338" s="163" t="s">
        <v>996</v>
      </c>
      <c r="C338" s="184" t="s">
        <v>1191</v>
      </c>
      <c r="D338" s="189">
        <v>1</v>
      </c>
      <c r="E338" s="189">
        <v>85</v>
      </c>
      <c r="F338" s="185"/>
      <c r="G338" s="185"/>
    </row>
    <row r="339" spans="1:7" s="186" customFormat="1" x14ac:dyDescent="0.3">
      <c r="A339" s="180"/>
      <c r="B339" s="163" t="s">
        <v>997</v>
      </c>
      <c r="C339" s="184" t="s">
        <v>1192</v>
      </c>
      <c r="D339" s="189">
        <v>1</v>
      </c>
      <c r="E339" s="189">
        <v>85</v>
      </c>
      <c r="F339" s="185"/>
      <c r="G339" s="185"/>
    </row>
    <row r="340" spans="1:7" s="186" customFormat="1" x14ac:dyDescent="0.3">
      <c r="A340" s="180"/>
      <c r="B340" s="163" t="s">
        <v>998</v>
      </c>
      <c r="C340" s="184" t="s">
        <v>1193</v>
      </c>
      <c r="D340" s="189">
        <v>1</v>
      </c>
      <c r="E340" s="189">
        <v>85</v>
      </c>
      <c r="F340" s="185"/>
      <c r="G340" s="185"/>
    </row>
    <row r="341" spans="1:7" s="186" customFormat="1" x14ac:dyDescent="0.3">
      <c r="A341" s="180"/>
      <c r="B341" s="163" t="s">
        <v>1197</v>
      </c>
      <c r="C341" s="184" t="s">
        <v>1194</v>
      </c>
      <c r="D341" s="189">
        <v>1</v>
      </c>
      <c r="E341" s="189">
        <v>85</v>
      </c>
      <c r="F341" s="185"/>
      <c r="G341" s="185"/>
    </row>
    <row r="342" spans="1:7" s="186" customFormat="1" x14ac:dyDescent="0.3">
      <c r="A342" s="180"/>
      <c r="B342" s="163" t="s">
        <v>1198</v>
      </c>
      <c r="C342" s="184" t="s">
        <v>1195</v>
      </c>
      <c r="D342" s="189">
        <v>1</v>
      </c>
      <c r="E342" s="189">
        <v>85</v>
      </c>
      <c r="F342" s="185"/>
      <c r="G342" s="185"/>
    </row>
    <row r="343" spans="1:7" s="186" customFormat="1" x14ac:dyDescent="0.3">
      <c r="A343" s="180"/>
      <c r="B343" s="163" t="s">
        <v>1199</v>
      </c>
      <c r="C343" s="184" t="s">
        <v>1196</v>
      </c>
      <c r="D343" s="189">
        <v>1</v>
      </c>
      <c r="E343" s="189">
        <v>85</v>
      </c>
      <c r="F343" s="185"/>
      <c r="G343" s="185"/>
    </row>
    <row r="344" spans="1:7" s="186" customFormat="1" x14ac:dyDescent="0.3">
      <c r="A344" s="188"/>
      <c r="B344" s="171" t="s">
        <v>999</v>
      </c>
      <c r="C344" s="172" t="s">
        <v>921</v>
      </c>
      <c r="D344" s="172"/>
      <c r="E344" s="172"/>
      <c r="F344" s="185"/>
      <c r="G344" s="185"/>
    </row>
    <row r="345" spans="1:7" s="186" customFormat="1" x14ac:dyDescent="0.3">
      <c r="A345" s="180"/>
      <c r="B345" s="163" t="s">
        <v>1000</v>
      </c>
      <c r="C345" s="184" t="s">
        <v>1200</v>
      </c>
      <c r="D345" s="189">
        <v>1</v>
      </c>
      <c r="E345" s="189">
        <v>85</v>
      </c>
      <c r="F345" s="185"/>
      <c r="G345" s="185"/>
    </row>
    <row r="346" spans="1:7" s="186" customFormat="1" x14ac:dyDescent="0.3">
      <c r="A346" s="188"/>
      <c r="B346" s="171" t="s">
        <v>1001</v>
      </c>
      <c r="C346" s="172" t="s">
        <v>921</v>
      </c>
      <c r="D346" s="172"/>
      <c r="E346" s="172"/>
      <c r="F346" s="185"/>
      <c r="G346" s="185"/>
    </row>
    <row r="347" spans="1:7" s="186" customFormat="1" x14ac:dyDescent="0.3">
      <c r="A347" s="180"/>
      <c r="B347" s="163" t="s">
        <v>1002</v>
      </c>
      <c r="C347" s="184" t="s">
        <v>1201</v>
      </c>
      <c r="D347" s="189">
        <v>1</v>
      </c>
      <c r="E347" s="189">
        <v>85</v>
      </c>
      <c r="F347" s="185"/>
      <c r="G347" s="185"/>
    </row>
    <row r="348" spans="1:7" s="186" customFormat="1" x14ac:dyDescent="0.3">
      <c r="A348" s="188"/>
      <c r="B348" s="171" t="s">
        <v>1003</v>
      </c>
      <c r="C348" s="172" t="s">
        <v>809</v>
      </c>
      <c r="D348" s="172"/>
      <c r="E348" s="172"/>
      <c r="F348" s="185"/>
      <c r="G348" s="185"/>
    </row>
    <row r="349" spans="1:7" s="186" customFormat="1" x14ac:dyDescent="0.3">
      <c r="A349" s="188"/>
      <c r="B349" s="171" t="s">
        <v>1004</v>
      </c>
      <c r="C349" s="172" t="s">
        <v>773</v>
      </c>
      <c r="D349" s="172"/>
      <c r="E349" s="172"/>
      <c r="F349" s="185"/>
      <c r="G349" s="185"/>
    </row>
    <row r="350" spans="1:7" s="186" customFormat="1" x14ac:dyDescent="0.3">
      <c r="A350" s="180"/>
      <c r="B350" s="163" t="s">
        <v>1005</v>
      </c>
      <c r="C350" s="184" t="s">
        <v>674</v>
      </c>
      <c r="D350" s="189">
        <v>1</v>
      </c>
      <c r="E350" s="189">
        <v>76</v>
      </c>
      <c r="F350" s="185"/>
      <c r="G350" s="185"/>
    </row>
    <row r="351" spans="1:7" s="186" customFormat="1" x14ac:dyDescent="0.3">
      <c r="A351" s="180"/>
      <c r="B351" s="163" t="s">
        <v>1006</v>
      </c>
      <c r="C351" s="184" t="s">
        <v>675</v>
      </c>
      <c r="D351" s="189">
        <v>1</v>
      </c>
      <c r="E351" s="189">
        <v>76</v>
      </c>
      <c r="F351" s="185"/>
      <c r="G351" s="185"/>
    </row>
    <row r="352" spans="1:7" s="186" customFormat="1" x14ac:dyDescent="0.3">
      <c r="A352" s="180"/>
      <c r="B352" s="163" t="s">
        <v>1007</v>
      </c>
      <c r="C352" s="184" t="s">
        <v>676</v>
      </c>
      <c r="D352" s="189">
        <v>1</v>
      </c>
      <c r="E352" s="189">
        <v>76</v>
      </c>
      <c r="F352" s="185"/>
      <c r="G352" s="185"/>
    </row>
    <row r="353" spans="1:7" s="186" customFormat="1" x14ac:dyDescent="0.3">
      <c r="A353" s="180"/>
      <c r="B353" s="163" t="s">
        <v>1008</v>
      </c>
      <c r="C353" s="184" t="s">
        <v>1161</v>
      </c>
      <c r="D353" s="189">
        <v>1</v>
      </c>
      <c r="E353" s="189">
        <v>76</v>
      </c>
      <c r="F353" s="185"/>
      <c r="G353" s="185"/>
    </row>
    <row r="354" spans="1:7" s="186" customFormat="1" x14ac:dyDescent="0.3">
      <c r="A354" s="180"/>
      <c r="B354" s="163" t="s">
        <v>1009</v>
      </c>
      <c r="C354" s="184" t="s">
        <v>926</v>
      </c>
      <c r="D354" s="189">
        <v>1</v>
      </c>
      <c r="E354" s="189">
        <v>76</v>
      </c>
      <c r="F354" s="185"/>
      <c r="G354" s="185"/>
    </row>
    <row r="355" spans="1:7" s="186" customFormat="1" x14ac:dyDescent="0.3">
      <c r="A355" s="180"/>
      <c r="B355" s="163" t="s">
        <v>1010</v>
      </c>
      <c r="C355" s="184" t="s">
        <v>927</v>
      </c>
      <c r="D355" s="189">
        <v>1</v>
      </c>
      <c r="E355" s="189">
        <v>76</v>
      </c>
      <c r="F355" s="185"/>
      <c r="G355" s="185"/>
    </row>
    <row r="356" spans="1:7" s="186" customFormat="1" x14ac:dyDescent="0.3">
      <c r="A356" s="180"/>
      <c r="B356" s="163" t="s">
        <v>1011</v>
      </c>
      <c r="C356" s="184" t="s">
        <v>928</v>
      </c>
      <c r="D356" s="189">
        <v>1</v>
      </c>
      <c r="E356" s="189">
        <v>76</v>
      </c>
      <c r="F356" s="185"/>
      <c r="G356" s="185"/>
    </row>
    <row r="357" spans="1:7" s="186" customFormat="1" x14ac:dyDescent="0.3">
      <c r="A357" s="180"/>
      <c r="B357" s="163" t="s">
        <v>1012</v>
      </c>
      <c r="C357" s="184" t="s">
        <v>1162</v>
      </c>
      <c r="D357" s="189">
        <v>1</v>
      </c>
      <c r="E357" s="189">
        <v>76</v>
      </c>
      <c r="F357" s="185"/>
      <c r="G357" s="185"/>
    </row>
    <row r="358" spans="1:7" s="186" customFormat="1" x14ac:dyDescent="0.3">
      <c r="A358" s="180"/>
      <c r="B358" s="163" t="s">
        <v>1013</v>
      </c>
      <c r="C358" s="184" t="s">
        <v>923</v>
      </c>
      <c r="D358" s="189">
        <v>1</v>
      </c>
      <c r="E358" s="189">
        <v>76</v>
      </c>
      <c r="F358" s="185"/>
      <c r="G358" s="185"/>
    </row>
    <row r="359" spans="1:7" s="186" customFormat="1" x14ac:dyDescent="0.3">
      <c r="A359" s="180"/>
      <c r="B359" s="163" t="s">
        <v>1014</v>
      </c>
      <c r="C359" s="184" t="s">
        <v>924</v>
      </c>
      <c r="D359" s="189">
        <v>1</v>
      </c>
      <c r="E359" s="189">
        <v>76</v>
      </c>
      <c r="F359" s="185"/>
      <c r="G359" s="185"/>
    </row>
    <row r="360" spans="1:7" s="186" customFormat="1" x14ac:dyDescent="0.3">
      <c r="A360" s="180"/>
      <c r="B360" s="163" t="s">
        <v>1015</v>
      </c>
      <c r="C360" s="184" t="s">
        <v>1163</v>
      </c>
      <c r="D360" s="189">
        <v>1</v>
      </c>
      <c r="E360" s="189">
        <v>76</v>
      </c>
      <c r="F360" s="185"/>
      <c r="G360" s="185"/>
    </row>
    <row r="361" spans="1:7" s="186" customFormat="1" x14ac:dyDescent="0.3">
      <c r="A361" s="188"/>
      <c r="B361" s="171" t="s">
        <v>1016</v>
      </c>
      <c r="C361" s="172" t="s">
        <v>774</v>
      </c>
      <c r="D361" s="172"/>
      <c r="E361" s="172"/>
      <c r="F361" s="185"/>
      <c r="G361" s="185"/>
    </row>
    <row r="362" spans="1:7" s="186" customFormat="1" x14ac:dyDescent="0.3">
      <c r="A362" s="180"/>
      <c r="B362" s="163" t="s">
        <v>1017</v>
      </c>
      <c r="C362" s="184" t="s">
        <v>925</v>
      </c>
      <c r="D362" s="189">
        <v>1</v>
      </c>
      <c r="E362" s="189">
        <v>90</v>
      </c>
      <c r="F362" s="185"/>
      <c r="G362" s="185"/>
    </row>
    <row r="363" spans="1:7" s="186" customFormat="1" x14ac:dyDescent="0.3">
      <c r="A363" s="180"/>
      <c r="B363" s="163" t="s">
        <v>1018</v>
      </c>
      <c r="C363" s="184" t="s">
        <v>1164</v>
      </c>
      <c r="D363" s="189">
        <v>1</v>
      </c>
      <c r="E363" s="189">
        <v>90</v>
      </c>
      <c r="F363" s="185"/>
      <c r="G363" s="185"/>
    </row>
    <row r="364" spans="1:7" s="186" customFormat="1" x14ac:dyDescent="0.3">
      <c r="A364" s="180"/>
      <c r="B364" s="163" t="s">
        <v>1019</v>
      </c>
      <c r="C364" s="184" t="s">
        <v>929</v>
      </c>
      <c r="D364" s="189">
        <v>1</v>
      </c>
      <c r="E364" s="189">
        <v>90</v>
      </c>
      <c r="F364" s="185"/>
      <c r="G364" s="185"/>
    </row>
    <row r="365" spans="1:7" s="186" customFormat="1" x14ac:dyDescent="0.3">
      <c r="A365" s="180"/>
      <c r="B365" s="163" t="s">
        <v>1020</v>
      </c>
      <c r="C365" s="184" t="s">
        <v>1165</v>
      </c>
      <c r="D365" s="189">
        <v>1</v>
      </c>
      <c r="E365" s="189">
        <v>90</v>
      </c>
      <c r="F365" s="185"/>
      <c r="G365" s="185"/>
    </row>
    <row r="366" spans="1:7" s="186" customFormat="1" x14ac:dyDescent="0.3">
      <c r="A366" s="180"/>
      <c r="B366" s="163" t="s">
        <v>1021</v>
      </c>
      <c r="C366" s="184" t="s">
        <v>1166</v>
      </c>
      <c r="D366" s="189">
        <v>1</v>
      </c>
      <c r="E366" s="189">
        <v>90</v>
      </c>
      <c r="F366" s="185"/>
      <c r="G366" s="185"/>
    </row>
    <row r="367" spans="1:7" s="186" customFormat="1" x14ac:dyDescent="0.3">
      <c r="A367" s="180"/>
      <c r="B367" s="163" t="s">
        <v>1022</v>
      </c>
      <c r="C367" s="184" t="s">
        <v>677</v>
      </c>
      <c r="D367" s="189">
        <v>1</v>
      </c>
      <c r="E367" s="189">
        <v>90</v>
      </c>
      <c r="F367" s="185"/>
      <c r="G367" s="185"/>
    </row>
    <row r="368" spans="1:7" s="186" customFormat="1" x14ac:dyDescent="0.3">
      <c r="A368" s="180"/>
      <c r="B368" s="163" t="s">
        <v>1023</v>
      </c>
      <c r="C368" s="184" t="s">
        <v>1167</v>
      </c>
      <c r="D368" s="189">
        <v>1</v>
      </c>
      <c r="E368" s="189">
        <v>90</v>
      </c>
      <c r="F368" s="185"/>
      <c r="G368" s="185"/>
    </row>
    <row r="369" spans="1:7" s="186" customFormat="1" x14ac:dyDescent="0.3">
      <c r="A369" s="180"/>
      <c r="B369" s="163" t="s">
        <v>1024</v>
      </c>
      <c r="C369" s="184" t="s">
        <v>1168</v>
      </c>
      <c r="D369" s="189">
        <v>1</v>
      </c>
      <c r="E369" s="189">
        <v>90</v>
      </c>
      <c r="F369" s="185"/>
      <c r="G369" s="185"/>
    </row>
    <row r="370" spans="1:7" s="186" customFormat="1" x14ac:dyDescent="0.3">
      <c r="A370" s="180"/>
      <c r="B370" s="163" t="s">
        <v>1202</v>
      </c>
      <c r="C370" s="184" t="s">
        <v>1169</v>
      </c>
      <c r="D370" s="189">
        <v>1</v>
      </c>
      <c r="E370" s="189">
        <v>90</v>
      </c>
      <c r="F370" s="185"/>
      <c r="G370" s="185"/>
    </row>
    <row r="371" spans="1:7" s="186" customFormat="1" x14ac:dyDescent="0.3">
      <c r="A371" s="180"/>
      <c r="B371" s="163" t="s">
        <v>1203</v>
      </c>
      <c r="C371" s="184" t="s">
        <v>1170</v>
      </c>
      <c r="D371" s="189">
        <v>1</v>
      </c>
      <c r="E371" s="189">
        <v>90</v>
      </c>
      <c r="F371" s="185"/>
      <c r="G371" s="185"/>
    </row>
    <row r="372" spans="1:7" s="186" customFormat="1" x14ac:dyDescent="0.3">
      <c r="A372" s="180"/>
      <c r="B372" s="163" t="s">
        <v>1204</v>
      </c>
      <c r="C372" s="184" t="s">
        <v>1171</v>
      </c>
      <c r="D372" s="189">
        <v>1</v>
      </c>
      <c r="E372" s="189">
        <v>90</v>
      </c>
      <c r="F372" s="185"/>
      <c r="G372" s="185"/>
    </row>
    <row r="373" spans="1:7" s="186" customFormat="1" x14ac:dyDescent="0.3">
      <c r="A373" s="172"/>
      <c r="B373" s="171" t="s">
        <v>1025</v>
      </c>
      <c r="C373" s="172" t="s">
        <v>888</v>
      </c>
      <c r="D373" s="172"/>
      <c r="E373" s="172"/>
      <c r="F373" s="185"/>
      <c r="G373" s="185"/>
    </row>
    <row r="374" spans="1:7" s="186" customFormat="1" x14ac:dyDescent="0.3">
      <c r="A374" s="188"/>
      <c r="B374" s="171" t="s">
        <v>1026</v>
      </c>
      <c r="C374" s="172" t="s">
        <v>773</v>
      </c>
      <c r="D374" s="172"/>
      <c r="E374" s="172"/>
      <c r="F374" s="185"/>
      <c r="G374" s="185"/>
    </row>
    <row r="375" spans="1:7" s="186" customFormat="1" ht="27.6" x14ac:dyDescent="0.3">
      <c r="A375" s="180"/>
      <c r="B375" s="191" t="s">
        <v>1027</v>
      </c>
      <c r="C375" s="184" t="s">
        <v>1205</v>
      </c>
      <c r="D375" s="175"/>
      <c r="E375" s="175"/>
      <c r="F375" s="185"/>
      <c r="G375" s="185">
        <v>1</v>
      </c>
    </row>
    <row r="376" spans="1:7" s="186" customFormat="1" x14ac:dyDescent="0.3">
      <c r="A376" s="180"/>
      <c r="B376" s="191" t="s">
        <v>13</v>
      </c>
      <c r="C376" s="218" t="s">
        <v>1397</v>
      </c>
      <c r="D376" s="175">
        <v>1</v>
      </c>
      <c r="E376" s="175">
        <v>3</v>
      </c>
      <c r="F376" s="185"/>
      <c r="G376" s="185"/>
    </row>
    <row r="377" spans="1:7" s="186" customFormat="1" x14ac:dyDescent="0.3">
      <c r="A377" s="180"/>
      <c r="B377" s="191" t="s">
        <v>13</v>
      </c>
      <c r="C377" s="218" t="s">
        <v>1398</v>
      </c>
      <c r="D377" s="175">
        <v>4</v>
      </c>
      <c r="E377" s="175">
        <v>6</v>
      </c>
      <c r="F377" s="185"/>
      <c r="G377" s="185"/>
    </row>
    <row r="378" spans="1:7" s="186" customFormat="1" x14ac:dyDescent="0.3">
      <c r="A378" s="180"/>
      <c r="B378" s="191" t="s">
        <v>13</v>
      </c>
      <c r="C378" s="218" t="s">
        <v>1399</v>
      </c>
      <c r="D378" s="175">
        <v>7</v>
      </c>
      <c r="E378" s="175">
        <v>9</v>
      </c>
      <c r="F378" s="185"/>
      <c r="G378" s="185"/>
    </row>
    <row r="379" spans="1:7" s="186" customFormat="1" x14ac:dyDescent="0.3">
      <c r="A379" s="180"/>
      <c r="B379" s="191" t="s">
        <v>13</v>
      </c>
      <c r="C379" s="218" t="s">
        <v>1400</v>
      </c>
      <c r="D379" s="175">
        <v>10</v>
      </c>
      <c r="E379" s="175">
        <v>12</v>
      </c>
      <c r="F379" s="185"/>
      <c r="G379" s="185"/>
    </row>
    <row r="380" spans="1:7" s="186" customFormat="1" x14ac:dyDescent="0.3">
      <c r="A380" s="180"/>
      <c r="B380" s="191" t="s">
        <v>13</v>
      </c>
      <c r="C380" s="218" t="s">
        <v>1401</v>
      </c>
      <c r="D380" s="175">
        <v>13</v>
      </c>
      <c r="E380" s="175">
        <v>15</v>
      </c>
      <c r="F380" s="185"/>
      <c r="G380" s="185"/>
    </row>
    <row r="381" spans="1:7" s="186" customFormat="1" x14ac:dyDescent="0.3">
      <c r="A381" s="180"/>
      <c r="B381" s="191" t="s">
        <v>13</v>
      </c>
      <c r="C381" s="218" t="s">
        <v>1402</v>
      </c>
      <c r="D381" s="175">
        <v>16</v>
      </c>
      <c r="E381" s="175">
        <v>18</v>
      </c>
      <c r="F381" s="185"/>
      <c r="G381" s="185"/>
    </row>
    <row r="382" spans="1:7" s="186" customFormat="1" x14ac:dyDescent="0.3">
      <c r="A382" s="180"/>
      <c r="B382" s="191" t="s">
        <v>13</v>
      </c>
      <c r="C382" s="218" t="s">
        <v>1403</v>
      </c>
      <c r="D382" s="175">
        <v>19</v>
      </c>
      <c r="E382" s="175">
        <v>21</v>
      </c>
      <c r="F382" s="185"/>
      <c r="G382" s="185"/>
    </row>
    <row r="383" spans="1:7" s="186" customFormat="1" x14ac:dyDescent="0.3">
      <c r="A383" s="180"/>
      <c r="B383" s="191" t="s">
        <v>13</v>
      </c>
      <c r="C383" s="218" t="s">
        <v>1404</v>
      </c>
      <c r="D383" s="175">
        <v>22</v>
      </c>
      <c r="E383" s="175">
        <v>23</v>
      </c>
      <c r="F383" s="185"/>
      <c r="G383" s="185"/>
    </row>
    <row r="384" spans="1:7" s="186" customFormat="1" x14ac:dyDescent="0.3">
      <c r="A384" s="180"/>
      <c r="B384" s="191" t="s">
        <v>13</v>
      </c>
      <c r="C384" s="218" t="s">
        <v>1396</v>
      </c>
      <c r="D384" s="175">
        <v>24</v>
      </c>
      <c r="E384" s="175">
        <v>26</v>
      </c>
      <c r="F384" s="185"/>
      <c r="G384" s="185"/>
    </row>
    <row r="385" spans="1:7" s="186" customFormat="1" ht="27.6" x14ac:dyDescent="0.3">
      <c r="A385" s="180"/>
      <c r="B385" s="191" t="s">
        <v>1028</v>
      </c>
      <c r="C385" s="184" t="s">
        <v>1206</v>
      </c>
      <c r="D385" s="175"/>
      <c r="E385" s="175"/>
      <c r="F385" s="185"/>
      <c r="G385" s="185">
        <v>1</v>
      </c>
    </row>
    <row r="386" spans="1:7" s="186" customFormat="1" x14ac:dyDescent="0.3">
      <c r="A386" s="180"/>
      <c r="B386" s="191" t="s">
        <v>13</v>
      </c>
      <c r="C386" s="218" t="s">
        <v>1472</v>
      </c>
      <c r="D386" s="175">
        <v>1</v>
      </c>
      <c r="E386" s="175">
        <v>3</v>
      </c>
      <c r="F386" s="185"/>
      <c r="G386" s="185"/>
    </row>
    <row r="387" spans="1:7" s="186" customFormat="1" x14ac:dyDescent="0.3">
      <c r="A387" s="180"/>
      <c r="B387" s="191" t="s">
        <v>13</v>
      </c>
      <c r="C387" s="218" t="s">
        <v>1473</v>
      </c>
      <c r="D387" s="175">
        <v>4</v>
      </c>
      <c r="E387" s="175">
        <v>6</v>
      </c>
      <c r="F387" s="185"/>
      <c r="G387" s="185"/>
    </row>
    <row r="388" spans="1:7" s="186" customFormat="1" x14ac:dyDescent="0.3">
      <c r="A388" s="180"/>
      <c r="B388" s="191" t="s">
        <v>13</v>
      </c>
      <c r="C388" s="218" t="s">
        <v>1474</v>
      </c>
      <c r="D388" s="175">
        <v>7</v>
      </c>
      <c r="E388" s="175">
        <v>9</v>
      </c>
      <c r="F388" s="185"/>
      <c r="G388" s="185"/>
    </row>
    <row r="389" spans="1:7" s="186" customFormat="1" x14ac:dyDescent="0.3">
      <c r="A389" s="180"/>
      <c r="B389" s="191" t="s">
        <v>13</v>
      </c>
      <c r="C389" s="218" t="s">
        <v>1396</v>
      </c>
      <c r="D389" s="175">
        <v>10</v>
      </c>
      <c r="E389" s="175">
        <v>12</v>
      </c>
      <c r="F389" s="185"/>
      <c r="G389" s="185"/>
    </row>
    <row r="390" spans="1:7" s="186" customFormat="1" x14ac:dyDescent="0.3">
      <c r="A390" s="188"/>
      <c r="B390" s="171" t="s">
        <v>1029</v>
      </c>
      <c r="C390" s="172" t="s">
        <v>774</v>
      </c>
      <c r="D390" s="172"/>
      <c r="E390" s="172"/>
      <c r="F390" s="185"/>
      <c r="G390" s="185"/>
    </row>
    <row r="391" spans="1:7" s="186" customFormat="1" ht="27.6" x14ac:dyDescent="0.3">
      <c r="A391" s="180"/>
      <c r="B391" s="191" t="s">
        <v>1030</v>
      </c>
      <c r="C391" s="184" t="s">
        <v>1207</v>
      </c>
      <c r="D391" s="175"/>
      <c r="E391" s="175"/>
      <c r="F391" s="185"/>
      <c r="G391" s="185">
        <v>1</v>
      </c>
    </row>
    <row r="392" spans="1:7" s="186" customFormat="1" ht="18.75" customHeight="1" x14ac:dyDescent="0.3">
      <c r="A392" s="180"/>
      <c r="B392" s="191" t="s">
        <v>13</v>
      </c>
      <c r="C392" s="218" t="s">
        <v>1475</v>
      </c>
      <c r="D392" s="175">
        <v>1</v>
      </c>
      <c r="E392" s="175">
        <v>3</v>
      </c>
      <c r="F392" s="185"/>
      <c r="G392" s="185"/>
    </row>
    <row r="393" spans="1:7" s="186" customFormat="1" x14ac:dyDescent="0.3">
      <c r="A393" s="180"/>
      <c r="B393" s="191" t="s">
        <v>13</v>
      </c>
      <c r="C393" s="218" t="s">
        <v>1476</v>
      </c>
      <c r="D393" s="175">
        <v>4</v>
      </c>
      <c r="E393" s="175">
        <v>6</v>
      </c>
      <c r="F393" s="185"/>
      <c r="G393" s="185"/>
    </row>
    <row r="394" spans="1:7" s="186" customFormat="1" x14ac:dyDescent="0.3">
      <c r="A394" s="180"/>
      <c r="B394" s="191" t="s">
        <v>13</v>
      </c>
      <c r="C394" s="218" t="s">
        <v>1477</v>
      </c>
      <c r="D394" s="175">
        <v>7</v>
      </c>
      <c r="E394" s="175">
        <v>9</v>
      </c>
      <c r="F394" s="185"/>
      <c r="G394" s="185"/>
    </row>
    <row r="395" spans="1:7" s="186" customFormat="1" x14ac:dyDescent="0.3">
      <c r="A395" s="180"/>
      <c r="B395" s="191" t="s">
        <v>13</v>
      </c>
      <c r="C395" s="218" t="s">
        <v>1478</v>
      </c>
      <c r="D395" s="175">
        <v>10</v>
      </c>
      <c r="E395" s="175">
        <v>12</v>
      </c>
      <c r="F395" s="185"/>
      <c r="G395" s="185"/>
    </row>
    <row r="396" spans="1:7" s="186" customFormat="1" x14ac:dyDescent="0.3">
      <c r="A396" s="180"/>
      <c r="B396" s="191" t="s">
        <v>13</v>
      </c>
      <c r="C396" s="218" t="s">
        <v>1479</v>
      </c>
      <c r="D396" s="175">
        <v>13</v>
      </c>
      <c r="E396" s="175">
        <v>15</v>
      </c>
      <c r="F396" s="185"/>
      <c r="G396" s="185"/>
    </row>
    <row r="397" spans="1:7" s="186" customFormat="1" x14ac:dyDescent="0.3">
      <c r="A397" s="180"/>
      <c r="B397" s="191" t="s">
        <v>13</v>
      </c>
      <c r="C397" s="218" t="s">
        <v>1396</v>
      </c>
      <c r="D397" s="175">
        <v>16</v>
      </c>
      <c r="E397" s="175">
        <v>18</v>
      </c>
      <c r="F397" s="185"/>
      <c r="G397" s="185"/>
    </row>
    <row r="398" spans="1:7" s="186" customFormat="1" ht="27.6" x14ac:dyDescent="0.3">
      <c r="A398" s="180"/>
      <c r="B398" s="191" t="s">
        <v>1076</v>
      </c>
      <c r="C398" s="184" t="s">
        <v>1208</v>
      </c>
      <c r="D398" s="175"/>
      <c r="E398" s="175"/>
      <c r="F398" s="185"/>
      <c r="G398" s="185">
        <v>1</v>
      </c>
    </row>
    <row r="399" spans="1:7" s="186" customFormat="1" x14ac:dyDescent="0.3">
      <c r="A399" s="222"/>
      <c r="B399" s="191" t="s">
        <v>13</v>
      </c>
      <c r="C399" s="218" t="s">
        <v>1480</v>
      </c>
      <c r="D399" s="175">
        <v>1</v>
      </c>
      <c r="E399" s="175">
        <v>3</v>
      </c>
      <c r="F399" s="185"/>
      <c r="G399" s="185"/>
    </row>
    <row r="400" spans="1:7" s="186" customFormat="1" x14ac:dyDescent="0.3">
      <c r="A400" s="222"/>
      <c r="B400" s="191" t="s">
        <v>13</v>
      </c>
      <c r="C400" s="218" t="s">
        <v>1481</v>
      </c>
      <c r="D400" s="175">
        <v>4</v>
      </c>
      <c r="E400" s="175">
        <v>6</v>
      </c>
      <c r="F400" s="185"/>
      <c r="G400" s="185"/>
    </row>
    <row r="401" spans="1:7" s="186" customFormat="1" x14ac:dyDescent="0.3">
      <c r="A401" s="222"/>
      <c r="B401" s="191" t="s">
        <v>13</v>
      </c>
      <c r="C401" s="218" t="s">
        <v>1482</v>
      </c>
      <c r="D401" s="175">
        <v>7</v>
      </c>
      <c r="E401" s="175">
        <v>9</v>
      </c>
      <c r="F401" s="185"/>
      <c r="G401" s="185"/>
    </row>
    <row r="402" spans="1:7" s="186" customFormat="1" x14ac:dyDescent="0.3">
      <c r="A402" s="180"/>
      <c r="B402" s="191" t="s">
        <v>13</v>
      </c>
      <c r="C402" s="218" t="s">
        <v>1483</v>
      </c>
      <c r="D402" s="175">
        <v>10</v>
      </c>
      <c r="E402" s="175">
        <v>12</v>
      </c>
      <c r="F402" s="185"/>
      <c r="G402" s="185"/>
    </row>
    <row r="403" spans="1:7" s="186" customFormat="1" x14ac:dyDescent="0.3">
      <c r="A403" s="180"/>
      <c r="B403" s="191" t="s">
        <v>13</v>
      </c>
      <c r="C403" s="218" t="s">
        <v>1484</v>
      </c>
      <c r="D403" s="175">
        <v>13</v>
      </c>
      <c r="E403" s="175">
        <v>15</v>
      </c>
      <c r="F403" s="185"/>
      <c r="G403" s="185"/>
    </row>
    <row r="404" spans="1:7" s="186" customFormat="1" x14ac:dyDescent="0.3">
      <c r="A404" s="180"/>
      <c r="B404" s="191" t="s">
        <v>13</v>
      </c>
      <c r="C404" s="218" t="s">
        <v>1485</v>
      </c>
      <c r="D404" s="175">
        <v>16</v>
      </c>
      <c r="E404" s="175">
        <v>18</v>
      </c>
      <c r="F404" s="185"/>
      <c r="G404" s="185"/>
    </row>
    <row r="405" spans="1:7" s="186" customFormat="1" x14ac:dyDescent="0.3">
      <c r="A405" s="180"/>
      <c r="B405" s="191" t="s">
        <v>13</v>
      </c>
      <c r="C405" s="218" t="s">
        <v>1396</v>
      </c>
      <c r="D405" s="175">
        <v>19</v>
      </c>
      <c r="E405" s="175">
        <v>21</v>
      </c>
      <c r="F405" s="185"/>
      <c r="G405" s="185"/>
    </row>
    <row r="406" spans="1:7" s="186" customFormat="1" ht="27.6" x14ac:dyDescent="0.3">
      <c r="A406" s="180"/>
      <c r="B406" s="191" t="s">
        <v>1075</v>
      </c>
      <c r="C406" s="184" t="s">
        <v>1209</v>
      </c>
      <c r="D406" s="175"/>
      <c r="E406" s="175"/>
      <c r="F406" s="185"/>
      <c r="G406" s="185">
        <v>1</v>
      </c>
    </row>
    <row r="407" spans="1:7" s="186" customFormat="1" x14ac:dyDescent="0.3">
      <c r="A407" s="180"/>
      <c r="B407" s="191" t="s">
        <v>13</v>
      </c>
      <c r="C407" s="218" t="s">
        <v>1396</v>
      </c>
      <c r="D407" s="175">
        <v>1</v>
      </c>
      <c r="E407" s="175">
        <v>3</v>
      </c>
      <c r="F407" s="185"/>
      <c r="G407" s="185"/>
    </row>
    <row r="408" spans="1:7" s="186" customFormat="1" x14ac:dyDescent="0.3">
      <c r="A408" s="180"/>
      <c r="B408" s="191" t="s">
        <v>13</v>
      </c>
      <c r="C408" s="218" t="s">
        <v>1405</v>
      </c>
      <c r="D408" s="175">
        <v>4</v>
      </c>
      <c r="E408" s="175">
        <v>6</v>
      </c>
      <c r="F408" s="185"/>
      <c r="G408" s="185"/>
    </row>
    <row r="409" spans="1:7" s="186" customFormat="1" x14ac:dyDescent="0.3">
      <c r="A409" s="172"/>
      <c r="B409" s="171" t="s">
        <v>1031</v>
      </c>
      <c r="C409" s="172" t="s">
        <v>889</v>
      </c>
      <c r="D409" s="172"/>
      <c r="E409" s="172"/>
      <c r="F409" s="185"/>
      <c r="G409" s="185"/>
    </row>
    <row r="410" spans="1:7" s="186" customFormat="1" x14ac:dyDescent="0.3">
      <c r="A410" s="180"/>
      <c r="B410" s="191" t="s">
        <v>1032</v>
      </c>
      <c r="C410" s="184" t="s">
        <v>890</v>
      </c>
      <c r="D410" s="175">
        <v>1</v>
      </c>
      <c r="E410" s="175">
        <v>6</v>
      </c>
      <c r="F410" s="185"/>
      <c r="G410" s="185">
        <v>1</v>
      </c>
    </row>
    <row r="411" spans="1:7" s="186" customFormat="1" x14ac:dyDescent="0.3">
      <c r="A411" s="180"/>
      <c r="B411" s="191" t="s">
        <v>1051</v>
      </c>
      <c r="C411" s="184" t="s">
        <v>1050</v>
      </c>
      <c r="D411" s="175">
        <v>1</v>
      </c>
      <c r="E411" s="175">
        <v>6</v>
      </c>
      <c r="F411" s="185"/>
      <c r="G411" s="185">
        <v>1</v>
      </c>
    </row>
    <row r="412" spans="1:7" s="186" customFormat="1" x14ac:dyDescent="0.3">
      <c r="A412" s="180"/>
      <c r="B412" s="191" t="s">
        <v>1210</v>
      </c>
      <c r="C412" s="184" t="s">
        <v>1211</v>
      </c>
      <c r="D412" s="175">
        <v>1</v>
      </c>
      <c r="E412" s="175">
        <v>6</v>
      </c>
      <c r="F412" s="185"/>
      <c r="G412" s="185">
        <v>1</v>
      </c>
    </row>
    <row r="413" spans="1:7" s="221" customFormat="1" x14ac:dyDescent="0.3">
      <c r="A413" s="172"/>
      <c r="B413" s="171" t="s">
        <v>1033</v>
      </c>
      <c r="C413" s="172" t="s">
        <v>891</v>
      </c>
      <c r="D413" s="172"/>
      <c r="E413" s="219"/>
      <c r="F413" s="220"/>
      <c r="G413" s="185"/>
    </row>
    <row r="414" spans="1:7" s="221" customFormat="1" x14ac:dyDescent="0.3">
      <c r="A414" s="188"/>
      <c r="B414" s="171" t="s">
        <v>1034</v>
      </c>
      <c r="C414" s="172" t="s">
        <v>773</v>
      </c>
      <c r="D414" s="172"/>
      <c r="E414" s="219"/>
      <c r="F414" s="220"/>
      <c r="G414" s="185"/>
    </row>
    <row r="415" spans="1:7" s="221" customFormat="1" x14ac:dyDescent="0.3">
      <c r="A415" s="180"/>
      <c r="B415" s="191" t="s">
        <v>1035</v>
      </c>
      <c r="C415" s="184" t="s">
        <v>1212</v>
      </c>
      <c r="D415" s="175"/>
      <c r="E415" s="223"/>
      <c r="F415" s="220"/>
      <c r="G415" s="185">
        <v>1</v>
      </c>
    </row>
    <row r="416" spans="1:7" s="186" customFormat="1" ht="18.75" customHeight="1" x14ac:dyDescent="0.3">
      <c r="A416" s="180"/>
      <c r="B416" s="191" t="s">
        <v>13</v>
      </c>
      <c r="C416" s="218" t="s">
        <v>1486</v>
      </c>
      <c r="D416" s="175">
        <v>1</v>
      </c>
      <c r="E416" s="175">
        <v>3</v>
      </c>
      <c r="F416" s="185"/>
      <c r="G416" s="185"/>
    </row>
    <row r="417" spans="1:7" s="186" customFormat="1" x14ac:dyDescent="0.3">
      <c r="A417" s="180"/>
      <c r="B417" s="191" t="s">
        <v>13</v>
      </c>
      <c r="C417" s="218" t="s">
        <v>1487</v>
      </c>
      <c r="D417" s="175">
        <v>4</v>
      </c>
      <c r="E417" s="175">
        <v>6</v>
      </c>
      <c r="F417" s="185"/>
      <c r="G417" s="185"/>
    </row>
    <row r="418" spans="1:7" s="221" customFormat="1" x14ac:dyDescent="0.3">
      <c r="A418" s="180"/>
      <c r="B418" s="191" t="s">
        <v>1036</v>
      </c>
      <c r="C418" s="184" t="s">
        <v>1213</v>
      </c>
      <c r="D418" s="175"/>
      <c r="E418" s="223"/>
      <c r="F418" s="220"/>
      <c r="G418" s="185">
        <v>1</v>
      </c>
    </row>
    <row r="419" spans="1:7" s="186" customFormat="1" x14ac:dyDescent="0.3">
      <c r="A419" s="180"/>
      <c r="B419" s="191" t="s">
        <v>13</v>
      </c>
      <c r="C419" s="218" t="s">
        <v>1474</v>
      </c>
      <c r="D419" s="175">
        <v>1</v>
      </c>
      <c r="E419" s="175">
        <v>3</v>
      </c>
      <c r="F419" s="185"/>
      <c r="G419" s="185"/>
    </row>
    <row r="420" spans="1:7" s="186" customFormat="1" x14ac:dyDescent="0.3">
      <c r="A420" s="180"/>
      <c r="B420" s="191" t="s">
        <v>13</v>
      </c>
      <c r="C420" s="218" t="s">
        <v>1472</v>
      </c>
      <c r="D420" s="175">
        <v>4</v>
      </c>
      <c r="E420" s="175">
        <v>6</v>
      </c>
      <c r="F420" s="185"/>
      <c r="G420" s="185"/>
    </row>
    <row r="421" spans="1:7" s="186" customFormat="1" x14ac:dyDescent="0.3">
      <c r="A421" s="180"/>
      <c r="B421" s="191" t="s">
        <v>13</v>
      </c>
      <c r="C421" s="218" t="s">
        <v>1473</v>
      </c>
      <c r="D421" s="175">
        <v>7</v>
      </c>
      <c r="E421" s="175">
        <v>9</v>
      </c>
      <c r="F421" s="185"/>
      <c r="G421" s="185"/>
    </row>
    <row r="422" spans="1:7" s="225" customFormat="1" x14ac:dyDescent="0.25">
      <c r="A422" s="180"/>
      <c r="B422" s="191" t="s">
        <v>1037</v>
      </c>
      <c r="C422" s="184" t="s">
        <v>1214</v>
      </c>
      <c r="D422" s="175"/>
      <c r="E422" s="223"/>
      <c r="F422" s="224"/>
      <c r="G422" s="157">
        <v>1</v>
      </c>
    </row>
    <row r="423" spans="1:7" s="186" customFormat="1" x14ac:dyDescent="0.3">
      <c r="A423" s="180"/>
      <c r="B423" s="191" t="s">
        <v>13</v>
      </c>
      <c r="C423" s="218" t="s">
        <v>1473</v>
      </c>
      <c r="D423" s="175">
        <v>1</v>
      </c>
      <c r="E423" s="175">
        <v>3</v>
      </c>
      <c r="F423" s="185"/>
      <c r="G423" s="185"/>
    </row>
    <row r="424" spans="1:7" s="186" customFormat="1" x14ac:dyDescent="0.3">
      <c r="A424" s="180"/>
      <c r="B424" s="191" t="s">
        <v>13</v>
      </c>
      <c r="C424" s="218" t="s">
        <v>1488</v>
      </c>
      <c r="D424" s="175">
        <v>4</v>
      </c>
      <c r="E424" s="175">
        <v>6</v>
      </c>
      <c r="F424" s="185"/>
      <c r="G424" s="185"/>
    </row>
    <row r="425" spans="1:7" s="225" customFormat="1" ht="27.6" x14ac:dyDescent="0.25">
      <c r="A425" s="180"/>
      <c r="B425" s="191" t="s">
        <v>1038</v>
      </c>
      <c r="C425" s="184" t="s">
        <v>1215</v>
      </c>
      <c r="D425" s="175"/>
      <c r="E425" s="223"/>
      <c r="F425" s="224"/>
      <c r="G425" s="157">
        <v>1</v>
      </c>
    </row>
    <row r="426" spans="1:7" s="186" customFormat="1" x14ac:dyDescent="0.3">
      <c r="A426" s="180"/>
      <c r="B426" s="191" t="s">
        <v>13</v>
      </c>
      <c r="C426" s="218" t="s">
        <v>1403</v>
      </c>
      <c r="D426" s="175">
        <v>1</v>
      </c>
      <c r="E426" s="175">
        <v>3</v>
      </c>
      <c r="F426" s="185"/>
      <c r="G426" s="185"/>
    </row>
    <row r="427" spans="1:7" s="186" customFormat="1" x14ac:dyDescent="0.3">
      <c r="A427" s="180"/>
      <c r="B427" s="191" t="s">
        <v>13</v>
      </c>
      <c r="C427" s="218" t="s">
        <v>1401</v>
      </c>
      <c r="D427" s="175">
        <v>4</v>
      </c>
      <c r="E427" s="175">
        <v>6</v>
      </c>
      <c r="F427" s="185"/>
      <c r="G427" s="185"/>
    </row>
    <row r="428" spans="1:7" s="186" customFormat="1" x14ac:dyDescent="0.3">
      <c r="A428" s="180"/>
      <c r="B428" s="191" t="s">
        <v>13</v>
      </c>
      <c r="C428" s="218" t="s">
        <v>1397</v>
      </c>
      <c r="D428" s="175">
        <v>7</v>
      </c>
      <c r="E428" s="175">
        <v>9</v>
      </c>
      <c r="F428" s="185"/>
      <c r="G428" s="185"/>
    </row>
    <row r="429" spans="1:7" s="186" customFormat="1" x14ac:dyDescent="0.3">
      <c r="A429" s="180"/>
      <c r="B429" s="191" t="s">
        <v>13</v>
      </c>
      <c r="C429" s="218" t="s">
        <v>1398</v>
      </c>
      <c r="D429" s="175">
        <v>10</v>
      </c>
      <c r="E429" s="175">
        <v>12</v>
      </c>
      <c r="F429" s="185"/>
      <c r="G429" s="185"/>
    </row>
    <row r="430" spans="1:7" s="186" customFormat="1" x14ac:dyDescent="0.3">
      <c r="A430" s="180"/>
      <c r="B430" s="191" t="s">
        <v>13</v>
      </c>
      <c r="C430" s="218" t="s">
        <v>1400</v>
      </c>
      <c r="D430" s="175">
        <v>13</v>
      </c>
      <c r="E430" s="175">
        <v>15</v>
      </c>
      <c r="F430" s="185"/>
      <c r="G430" s="185"/>
    </row>
    <row r="431" spans="1:7" s="186" customFormat="1" x14ac:dyDescent="0.3">
      <c r="A431" s="180"/>
      <c r="B431" s="191" t="s">
        <v>13</v>
      </c>
      <c r="C431" s="218" t="s">
        <v>1399</v>
      </c>
      <c r="D431" s="175">
        <v>16</v>
      </c>
      <c r="E431" s="175">
        <v>18</v>
      </c>
      <c r="F431" s="185"/>
      <c r="G431" s="185"/>
    </row>
    <row r="432" spans="1:7" s="186" customFormat="1" x14ac:dyDescent="0.3">
      <c r="A432" s="180"/>
      <c r="B432" s="191" t="s">
        <v>13</v>
      </c>
      <c r="C432" s="218" t="s">
        <v>1402</v>
      </c>
      <c r="D432" s="175">
        <v>19</v>
      </c>
      <c r="E432" s="175">
        <v>21</v>
      </c>
      <c r="F432" s="185"/>
      <c r="G432" s="185"/>
    </row>
    <row r="433" spans="1:7" s="186" customFormat="1" x14ac:dyDescent="0.3">
      <c r="A433" s="180"/>
      <c r="B433" s="191" t="s">
        <v>13</v>
      </c>
      <c r="C433" s="218" t="s">
        <v>1404</v>
      </c>
      <c r="D433" s="175">
        <v>22</v>
      </c>
      <c r="E433" s="175">
        <v>24</v>
      </c>
      <c r="F433" s="185"/>
      <c r="G433" s="185"/>
    </row>
    <row r="434" spans="1:7" s="186" customFormat="1" x14ac:dyDescent="0.3">
      <c r="A434" s="180"/>
      <c r="B434" s="191" t="s">
        <v>13</v>
      </c>
      <c r="C434" s="218" t="s">
        <v>1488</v>
      </c>
      <c r="D434" s="175">
        <v>25</v>
      </c>
      <c r="E434" s="175">
        <v>27</v>
      </c>
      <c r="F434" s="185"/>
      <c r="G434" s="185"/>
    </row>
    <row r="435" spans="1:7" s="225" customFormat="1" x14ac:dyDescent="0.25">
      <c r="A435" s="188"/>
      <c r="B435" s="171" t="s">
        <v>1039</v>
      </c>
      <c r="C435" s="172" t="s">
        <v>774</v>
      </c>
      <c r="D435" s="172"/>
      <c r="E435" s="219"/>
      <c r="F435" s="224"/>
      <c r="G435" s="157"/>
    </row>
    <row r="436" spans="1:7" s="225" customFormat="1" x14ac:dyDescent="0.25">
      <c r="A436" s="180"/>
      <c r="B436" s="191" t="s">
        <v>1040</v>
      </c>
      <c r="C436" s="184" t="s">
        <v>1216</v>
      </c>
      <c r="D436" s="175"/>
      <c r="E436" s="223"/>
      <c r="F436" s="224"/>
      <c r="G436" s="157">
        <v>1</v>
      </c>
    </row>
    <row r="437" spans="1:7" s="186" customFormat="1" x14ac:dyDescent="0.3">
      <c r="A437" s="180"/>
      <c r="B437" s="191" t="s">
        <v>13</v>
      </c>
      <c r="C437" s="218" t="s">
        <v>1488</v>
      </c>
      <c r="D437" s="175">
        <v>1</v>
      </c>
      <c r="E437" s="175">
        <v>3</v>
      </c>
      <c r="F437" s="185"/>
      <c r="G437" s="185"/>
    </row>
    <row r="438" spans="1:7" s="186" customFormat="1" x14ac:dyDescent="0.3">
      <c r="A438" s="180"/>
      <c r="B438" s="191" t="s">
        <v>13</v>
      </c>
      <c r="C438" s="218" t="s">
        <v>1485</v>
      </c>
      <c r="D438" s="175">
        <v>4</v>
      </c>
      <c r="E438" s="175">
        <v>6</v>
      </c>
      <c r="F438" s="185"/>
      <c r="G438" s="185"/>
    </row>
    <row r="439" spans="1:7" s="186" customFormat="1" x14ac:dyDescent="0.3">
      <c r="A439" s="180"/>
      <c r="B439" s="191" t="s">
        <v>13</v>
      </c>
      <c r="C439" s="218" t="s">
        <v>1483</v>
      </c>
      <c r="D439" s="175">
        <v>7</v>
      </c>
      <c r="E439" s="175">
        <v>9</v>
      </c>
      <c r="F439" s="185"/>
      <c r="G439" s="185"/>
    </row>
    <row r="440" spans="1:7" s="186" customFormat="1" x14ac:dyDescent="0.3">
      <c r="A440" s="180"/>
      <c r="B440" s="191" t="s">
        <v>13</v>
      </c>
      <c r="C440" s="218" t="s">
        <v>1484</v>
      </c>
      <c r="D440" s="175">
        <v>10</v>
      </c>
      <c r="E440" s="175">
        <v>12</v>
      </c>
      <c r="F440" s="185"/>
      <c r="G440" s="185"/>
    </row>
    <row r="441" spans="1:7" s="225" customFormat="1" x14ac:dyDescent="0.25">
      <c r="A441" s="180"/>
      <c r="B441" s="191" t="s">
        <v>1041</v>
      </c>
      <c r="C441" s="184" t="s">
        <v>1217</v>
      </c>
      <c r="D441" s="175"/>
      <c r="E441" s="223"/>
      <c r="F441" s="224"/>
      <c r="G441" s="157">
        <v>1</v>
      </c>
    </row>
    <row r="442" spans="1:7" s="186" customFormat="1" x14ac:dyDescent="0.3">
      <c r="A442" s="180"/>
      <c r="B442" s="191" t="s">
        <v>13</v>
      </c>
      <c r="C442" s="218" t="s">
        <v>1488</v>
      </c>
      <c r="D442" s="175">
        <v>1</v>
      </c>
      <c r="E442" s="175">
        <v>3</v>
      </c>
      <c r="F442" s="185"/>
      <c r="G442" s="185"/>
    </row>
    <row r="443" spans="1:7" s="186" customFormat="1" x14ac:dyDescent="0.3">
      <c r="A443" s="180"/>
      <c r="B443" s="191" t="s">
        <v>13</v>
      </c>
      <c r="C443" s="218" t="s">
        <v>1484</v>
      </c>
      <c r="D443" s="175">
        <v>4</v>
      </c>
      <c r="E443" s="175">
        <v>6</v>
      </c>
      <c r="F443" s="185"/>
      <c r="G443" s="185"/>
    </row>
    <row r="444" spans="1:7" s="225" customFormat="1" x14ac:dyDescent="0.25">
      <c r="A444" s="180"/>
      <c r="B444" s="191" t="s">
        <v>1042</v>
      </c>
      <c r="C444" s="184" t="s">
        <v>1218</v>
      </c>
      <c r="D444" s="175"/>
      <c r="E444" s="223"/>
      <c r="F444" s="224"/>
      <c r="G444" s="157">
        <v>1</v>
      </c>
    </row>
    <row r="445" spans="1:7" s="186" customFormat="1" x14ac:dyDescent="0.3">
      <c r="A445" s="180"/>
      <c r="B445" s="191" t="s">
        <v>13</v>
      </c>
      <c r="C445" s="218" t="s">
        <v>1484</v>
      </c>
      <c r="D445" s="175">
        <v>1</v>
      </c>
      <c r="E445" s="175">
        <v>3</v>
      </c>
      <c r="F445" s="185"/>
      <c r="G445" s="185"/>
    </row>
    <row r="446" spans="1:7" s="186" customFormat="1" x14ac:dyDescent="0.3">
      <c r="A446" s="180"/>
      <c r="B446" s="191" t="s">
        <v>13</v>
      </c>
      <c r="C446" s="218" t="s">
        <v>1482</v>
      </c>
      <c r="D446" s="175">
        <v>4</v>
      </c>
      <c r="E446" s="175">
        <v>6</v>
      </c>
      <c r="F446" s="185"/>
      <c r="G446" s="185"/>
    </row>
    <row r="447" spans="1:7" s="186" customFormat="1" x14ac:dyDescent="0.3">
      <c r="A447" s="180"/>
      <c r="B447" s="191" t="s">
        <v>13</v>
      </c>
      <c r="C447" s="218" t="s">
        <v>1483</v>
      </c>
      <c r="D447" s="175">
        <v>7</v>
      </c>
      <c r="E447" s="175">
        <v>9</v>
      </c>
      <c r="F447" s="185"/>
      <c r="G447" s="185"/>
    </row>
    <row r="448" spans="1:7" s="186" customFormat="1" x14ac:dyDescent="0.3">
      <c r="A448" s="180"/>
      <c r="B448" s="191" t="s">
        <v>13</v>
      </c>
      <c r="C448" s="218" t="s">
        <v>1481</v>
      </c>
      <c r="D448" s="175">
        <v>10</v>
      </c>
      <c r="E448" s="175">
        <v>12</v>
      </c>
      <c r="F448" s="185"/>
      <c r="G448" s="185"/>
    </row>
    <row r="449" spans="1:7" s="186" customFormat="1" x14ac:dyDescent="0.3">
      <c r="A449" s="180"/>
      <c r="B449" s="191" t="s">
        <v>13</v>
      </c>
      <c r="C449" s="218" t="s">
        <v>1480</v>
      </c>
      <c r="D449" s="175">
        <v>13</v>
      </c>
      <c r="E449" s="175">
        <v>15</v>
      </c>
      <c r="F449" s="185"/>
      <c r="G449" s="185"/>
    </row>
    <row r="450" spans="1:7" s="186" customFormat="1" x14ac:dyDescent="0.3">
      <c r="A450" s="180"/>
      <c r="B450" s="191" t="s">
        <v>13</v>
      </c>
      <c r="C450" s="218" t="s">
        <v>1482</v>
      </c>
      <c r="D450" s="175">
        <v>16</v>
      </c>
      <c r="E450" s="175">
        <v>18</v>
      </c>
      <c r="F450" s="185"/>
      <c r="G450" s="185"/>
    </row>
    <row r="451" spans="1:7" s="225" customFormat="1" x14ac:dyDescent="0.25">
      <c r="A451" s="180"/>
      <c r="B451" s="191" t="s">
        <v>1043</v>
      </c>
      <c r="C451" s="184" t="s">
        <v>1219</v>
      </c>
      <c r="D451" s="175"/>
      <c r="E451" s="175"/>
      <c r="F451" s="224"/>
      <c r="G451" s="157">
        <v>1</v>
      </c>
    </row>
    <row r="452" spans="1:7" s="186" customFormat="1" x14ac:dyDescent="0.3">
      <c r="A452" s="180"/>
      <c r="B452" s="191" t="s">
        <v>13</v>
      </c>
      <c r="C452" s="218" t="s">
        <v>1479</v>
      </c>
      <c r="D452" s="175">
        <v>1</v>
      </c>
      <c r="E452" s="175">
        <v>3</v>
      </c>
      <c r="F452" s="185"/>
      <c r="G452" s="185"/>
    </row>
    <row r="453" spans="1:7" s="186" customFormat="1" x14ac:dyDescent="0.3">
      <c r="A453" s="180"/>
      <c r="B453" s="191" t="s">
        <v>13</v>
      </c>
      <c r="C453" s="218" t="s">
        <v>1477</v>
      </c>
      <c r="D453" s="175">
        <v>4</v>
      </c>
      <c r="E453" s="175">
        <v>6</v>
      </c>
      <c r="F453" s="185"/>
      <c r="G453" s="185"/>
    </row>
    <row r="454" spans="1:7" s="225" customFormat="1" x14ac:dyDescent="0.25">
      <c r="A454" s="180"/>
      <c r="B454" s="191" t="s">
        <v>1044</v>
      </c>
      <c r="C454" s="184" t="s">
        <v>1220</v>
      </c>
      <c r="D454" s="175"/>
      <c r="E454" s="223"/>
      <c r="F454" s="224"/>
      <c r="G454" s="157">
        <v>1</v>
      </c>
    </row>
    <row r="455" spans="1:7" s="186" customFormat="1" x14ac:dyDescent="0.3">
      <c r="A455" s="180"/>
      <c r="B455" s="191" t="s">
        <v>13</v>
      </c>
      <c r="C455" s="218" t="s">
        <v>1478</v>
      </c>
      <c r="D455" s="175">
        <v>1</v>
      </c>
      <c r="E455" s="175">
        <v>3</v>
      </c>
      <c r="F455" s="185"/>
      <c r="G455" s="185"/>
    </row>
    <row r="456" spans="1:7" s="186" customFormat="1" x14ac:dyDescent="0.3">
      <c r="A456" s="180"/>
      <c r="B456" s="191" t="s">
        <v>13</v>
      </c>
      <c r="C456" s="218" t="s">
        <v>1476</v>
      </c>
      <c r="D456" s="175">
        <v>4</v>
      </c>
      <c r="E456" s="175">
        <v>6</v>
      </c>
      <c r="F456" s="185"/>
      <c r="G456" s="185"/>
    </row>
    <row r="457" spans="1:7" s="186" customFormat="1" x14ac:dyDescent="0.3">
      <c r="A457" s="180"/>
      <c r="B457" s="191" t="s">
        <v>13</v>
      </c>
      <c r="C457" s="218" t="s">
        <v>1475</v>
      </c>
      <c r="D457" s="175">
        <v>7</v>
      </c>
      <c r="E457" s="175">
        <v>9</v>
      </c>
      <c r="F457" s="185"/>
      <c r="G457" s="185"/>
    </row>
    <row r="458" spans="1:7" s="186" customFormat="1" x14ac:dyDescent="0.3">
      <c r="A458" s="222"/>
      <c r="B458" s="191" t="s">
        <v>13</v>
      </c>
      <c r="C458" s="218" t="s">
        <v>1477</v>
      </c>
      <c r="D458" s="175">
        <v>10</v>
      </c>
      <c r="E458" s="175">
        <v>12</v>
      </c>
      <c r="F458" s="185"/>
      <c r="G458" s="185"/>
    </row>
    <row r="459" spans="1:7" ht="32.25" customHeight="1" x14ac:dyDescent="0.25">
      <c r="A459" s="187" t="s">
        <v>1052</v>
      </c>
      <c r="B459" s="341" t="s">
        <v>892</v>
      </c>
      <c r="C459" s="342"/>
      <c r="D459" s="342"/>
      <c r="E459" s="343"/>
    </row>
    <row r="460" spans="1:7" x14ac:dyDescent="0.25">
      <c r="A460" s="171"/>
      <c r="B460" s="171" t="s">
        <v>1053</v>
      </c>
      <c r="C460" s="192" t="s">
        <v>647</v>
      </c>
      <c r="D460" s="193"/>
      <c r="E460" s="193"/>
      <c r="G460" s="157">
        <v>1</v>
      </c>
    </row>
    <row r="461" spans="1:7" x14ac:dyDescent="0.25">
      <c r="A461" s="180"/>
      <c r="B461" s="194" t="s">
        <v>13</v>
      </c>
      <c r="C461" s="181" t="s">
        <v>883</v>
      </c>
      <c r="D461" s="189">
        <v>1</v>
      </c>
      <c r="E461" s="189">
        <v>90</v>
      </c>
    </row>
    <row r="462" spans="1:7" s="197" customFormat="1" x14ac:dyDescent="0.25">
      <c r="A462" s="180"/>
      <c r="B462" s="336" t="s">
        <v>1054</v>
      </c>
      <c r="C462" s="181" t="s">
        <v>1338</v>
      </c>
      <c r="D462" s="189">
        <v>20</v>
      </c>
      <c r="E462" s="189">
        <v>85</v>
      </c>
      <c r="F462" s="196"/>
      <c r="G462" s="196"/>
    </row>
    <row r="463" spans="1:7" x14ac:dyDescent="0.25">
      <c r="A463" s="180"/>
      <c r="B463" s="337"/>
      <c r="C463" s="181" t="s">
        <v>1339</v>
      </c>
      <c r="D463" s="189">
        <v>91</v>
      </c>
      <c r="E463" s="189">
        <v>98</v>
      </c>
    </row>
    <row r="464" spans="1:7" s="197" customFormat="1" x14ac:dyDescent="0.25">
      <c r="A464" s="180"/>
      <c r="B464" s="337"/>
      <c r="C464" s="181" t="s">
        <v>558</v>
      </c>
      <c r="D464" s="189">
        <v>99</v>
      </c>
      <c r="E464" s="189">
        <v>106</v>
      </c>
      <c r="F464" s="196"/>
      <c r="G464" s="196"/>
    </row>
    <row r="465" spans="1:7" s="197" customFormat="1" x14ac:dyDescent="0.25">
      <c r="A465" s="180"/>
      <c r="B465" s="337"/>
      <c r="C465" s="181" t="s">
        <v>1340</v>
      </c>
      <c r="D465" s="189">
        <v>99</v>
      </c>
      <c r="E465" s="189">
        <v>106</v>
      </c>
      <c r="F465" s="196"/>
      <c r="G465" s="196"/>
    </row>
    <row r="466" spans="1:7" x14ac:dyDescent="0.25">
      <c r="A466" s="180"/>
      <c r="B466" s="337"/>
      <c r="C466" s="181" t="s">
        <v>559</v>
      </c>
      <c r="D466" s="189">
        <v>107</v>
      </c>
      <c r="E466" s="189">
        <v>122</v>
      </c>
    </row>
    <row r="467" spans="1:7" x14ac:dyDescent="0.25">
      <c r="A467" s="180"/>
      <c r="B467" s="338"/>
      <c r="C467" s="181" t="s">
        <v>885</v>
      </c>
      <c r="D467" s="189">
        <v>123</v>
      </c>
      <c r="E467" s="189">
        <v>130</v>
      </c>
    </row>
    <row r="468" spans="1:7" x14ac:dyDescent="0.25">
      <c r="A468" s="171"/>
      <c r="B468" s="171" t="s">
        <v>1055</v>
      </c>
      <c r="C468" s="192" t="s">
        <v>678</v>
      </c>
      <c r="D468" s="193"/>
      <c r="E468" s="193"/>
      <c r="G468" s="157">
        <v>1</v>
      </c>
    </row>
    <row r="469" spans="1:7" x14ac:dyDescent="0.25">
      <c r="A469" s="180"/>
      <c r="B469" s="194" t="s">
        <v>13</v>
      </c>
      <c r="C469" s="181" t="s">
        <v>884</v>
      </c>
      <c r="D469" s="189">
        <v>1</v>
      </c>
      <c r="E469" s="189">
        <v>90</v>
      </c>
    </row>
    <row r="470" spans="1:7" x14ac:dyDescent="0.25">
      <c r="A470" s="180"/>
      <c r="B470" s="336" t="s">
        <v>1056</v>
      </c>
      <c r="C470" s="181" t="s">
        <v>1341</v>
      </c>
      <c r="D470" s="189">
        <v>20</v>
      </c>
      <c r="E470" s="189">
        <v>85</v>
      </c>
    </row>
    <row r="471" spans="1:7" x14ac:dyDescent="0.25">
      <c r="A471" s="180"/>
      <c r="B471" s="337"/>
      <c r="C471" s="181" t="s">
        <v>1342</v>
      </c>
      <c r="D471" s="189">
        <v>91</v>
      </c>
      <c r="E471" s="189">
        <v>98</v>
      </c>
    </row>
    <row r="472" spans="1:7" x14ac:dyDescent="0.25">
      <c r="A472" s="180"/>
      <c r="B472" s="337"/>
      <c r="C472" s="181" t="s">
        <v>558</v>
      </c>
      <c r="D472" s="189">
        <v>99</v>
      </c>
      <c r="E472" s="189">
        <v>106</v>
      </c>
    </row>
    <row r="473" spans="1:7" x14ac:dyDescent="0.25">
      <c r="A473" s="180"/>
      <c r="B473" s="337"/>
      <c r="C473" s="181" t="s">
        <v>752</v>
      </c>
      <c r="D473" s="189">
        <v>99</v>
      </c>
      <c r="E473" s="189">
        <v>106</v>
      </c>
    </row>
    <row r="474" spans="1:7" x14ac:dyDescent="0.25">
      <c r="A474" s="180"/>
      <c r="B474" s="338"/>
      <c r="C474" s="181" t="s">
        <v>885</v>
      </c>
      <c r="D474" s="189">
        <v>107</v>
      </c>
      <c r="E474" s="189">
        <v>112</v>
      </c>
    </row>
    <row r="475" spans="1:7" x14ac:dyDescent="0.25">
      <c r="A475" s="180"/>
      <c r="B475" s="212" t="s">
        <v>1343</v>
      </c>
      <c r="C475" s="181" t="s">
        <v>1344</v>
      </c>
      <c r="D475" s="189">
        <v>1</v>
      </c>
      <c r="E475" s="189">
        <v>90</v>
      </c>
    </row>
    <row r="476" spans="1:7" x14ac:dyDescent="0.25">
      <c r="A476" s="171"/>
      <c r="B476" s="171" t="s">
        <v>1057</v>
      </c>
      <c r="C476" s="192" t="s">
        <v>1347</v>
      </c>
      <c r="D476" s="193"/>
      <c r="E476" s="193"/>
      <c r="G476" s="157">
        <v>1</v>
      </c>
    </row>
    <row r="477" spans="1:7" x14ac:dyDescent="0.25">
      <c r="A477" s="180"/>
      <c r="B477" s="194" t="s">
        <v>13</v>
      </c>
      <c r="C477" s="181" t="s">
        <v>1221</v>
      </c>
      <c r="D477" s="189">
        <v>1</v>
      </c>
      <c r="E477" s="189">
        <v>90</v>
      </c>
    </row>
    <row r="478" spans="1:7" s="197" customFormat="1" x14ac:dyDescent="0.25">
      <c r="A478" s="180"/>
      <c r="B478" s="336" t="s">
        <v>1058</v>
      </c>
      <c r="C478" s="181" t="s">
        <v>1336</v>
      </c>
      <c r="D478" s="189">
        <v>20</v>
      </c>
      <c r="E478" s="189">
        <v>85</v>
      </c>
      <c r="F478" s="196"/>
      <c r="G478" s="196"/>
    </row>
    <row r="479" spans="1:7" x14ac:dyDescent="0.25">
      <c r="A479" s="180"/>
      <c r="B479" s="337"/>
      <c r="C479" s="181" t="s">
        <v>1335</v>
      </c>
      <c r="D479" s="189">
        <v>91</v>
      </c>
      <c r="E479" s="189">
        <v>98</v>
      </c>
    </row>
    <row r="480" spans="1:7" s="197" customFormat="1" x14ac:dyDescent="0.25">
      <c r="A480" s="180"/>
      <c r="B480" s="337"/>
      <c r="C480" s="181" t="s">
        <v>558</v>
      </c>
      <c r="D480" s="189">
        <v>99</v>
      </c>
      <c r="E480" s="189">
        <v>106</v>
      </c>
      <c r="F480" s="196"/>
      <c r="G480" s="196"/>
    </row>
    <row r="481" spans="1:7" s="197" customFormat="1" x14ac:dyDescent="0.25">
      <c r="A481" s="180"/>
      <c r="B481" s="337"/>
      <c r="C481" s="181" t="s">
        <v>1337</v>
      </c>
      <c r="D481" s="189">
        <v>99</v>
      </c>
      <c r="E481" s="189">
        <v>106</v>
      </c>
      <c r="F481" s="196"/>
      <c r="G481" s="196"/>
    </row>
    <row r="482" spans="1:7" x14ac:dyDescent="0.25">
      <c r="A482" s="180"/>
      <c r="B482" s="337"/>
      <c r="C482" s="181" t="s">
        <v>559</v>
      </c>
      <c r="D482" s="189">
        <v>107</v>
      </c>
      <c r="E482" s="189">
        <v>122</v>
      </c>
    </row>
    <row r="483" spans="1:7" x14ac:dyDescent="0.25">
      <c r="A483" s="180"/>
      <c r="B483" s="338"/>
      <c r="C483" s="181" t="s">
        <v>885</v>
      </c>
      <c r="D483" s="189">
        <v>123</v>
      </c>
      <c r="E483" s="189">
        <v>130</v>
      </c>
    </row>
    <row r="484" spans="1:7" x14ac:dyDescent="0.25">
      <c r="A484" s="171"/>
      <c r="B484" s="171" t="s">
        <v>1059</v>
      </c>
      <c r="C484" s="192" t="s">
        <v>1222</v>
      </c>
      <c r="D484" s="193"/>
      <c r="E484" s="193"/>
      <c r="G484" s="157">
        <v>1</v>
      </c>
    </row>
    <row r="485" spans="1:7" x14ac:dyDescent="0.25">
      <c r="A485" s="180"/>
      <c r="B485" s="194" t="s">
        <v>13</v>
      </c>
      <c r="C485" s="181" t="s">
        <v>884</v>
      </c>
      <c r="D485" s="189">
        <v>1</v>
      </c>
      <c r="E485" s="189">
        <v>90</v>
      </c>
    </row>
    <row r="486" spans="1:7" x14ac:dyDescent="0.25">
      <c r="A486" s="180"/>
      <c r="B486" s="336" t="s">
        <v>1060</v>
      </c>
      <c r="C486" s="181" t="s">
        <v>751</v>
      </c>
      <c r="D486" s="189">
        <v>20</v>
      </c>
      <c r="E486" s="189">
        <v>85</v>
      </c>
    </row>
    <row r="487" spans="1:7" x14ac:dyDescent="0.25">
      <c r="A487" s="180"/>
      <c r="B487" s="337"/>
      <c r="C487" s="181" t="s">
        <v>679</v>
      </c>
      <c r="D487" s="189">
        <v>91</v>
      </c>
      <c r="E487" s="189">
        <v>98</v>
      </c>
    </row>
    <row r="488" spans="1:7" x14ac:dyDescent="0.25">
      <c r="A488" s="180"/>
      <c r="B488" s="337"/>
      <c r="C488" s="181" t="s">
        <v>558</v>
      </c>
      <c r="D488" s="189">
        <v>99</v>
      </c>
      <c r="E488" s="189">
        <v>106</v>
      </c>
    </row>
    <row r="489" spans="1:7" x14ac:dyDescent="0.25">
      <c r="A489" s="180"/>
      <c r="B489" s="337"/>
      <c r="C489" s="181" t="s">
        <v>752</v>
      </c>
      <c r="D489" s="189">
        <v>99</v>
      </c>
      <c r="E489" s="189">
        <v>106</v>
      </c>
    </row>
    <row r="490" spans="1:7" x14ac:dyDescent="0.25">
      <c r="A490" s="180"/>
      <c r="B490" s="338"/>
      <c r="C490" s="181" t="s">
        <v>885</v>
      </c>
      <c r="D490" s="189">
        <v>107</v>
      </c>
      <c r="E490" s="189">
        <v>112</v>
      </c>
    </row>
    <row r="491" spans="1:7" x14ac:dyDescent="0.25">
      <c r="A491" s="180"/>
      <c r="B491" s="212" t="s">
        <v>1348</v>
      </c>
      <c r="C491" s="181" t="s">
        <v>1344</v>
      </c>
      <c r="D491" s="189">
        <v>1</v>
      </c>
      <c r="E491" s="189">
        <v>90</v>
      </c>
    </row>
    <row r="492" spans="1:7" x14ac:dyDescent="0.25">
      <c r="A492" s="171"/>
      <c r="B492" s="171" t="s">
        <v>1061</v>
      </c>
      <c r="C492" s="192" t="s">
        <v>648</v>
      </c>
      <c r="D492" s="193"/>
      <c r="E492" s="193"/>
    </row>
    <row r="493" spans="1:7" x14ac:dyDescent="0.25">
      <c r="A493" s="195"/>
      <c r="B493" s="352" t="s">
        <v>1077</v>
      </c>
      <c r="C493" s="164" t="s">
        <v>753</v>
      </c>
      <c r="D493" s="189">
        <v>1</v>
      </c>
      <c r="E493" s="189">
        <v>90</v>
      </c>
      <c r="G493" s="157">
        <v>1</v>
      </c>
    </row>
    <row r="494" spans="1:7" x14ac:dyDescent="0.25">
      <c r="A494" s="195"/>
      <c r="B494" s="353"/>
      <c r="C494" s="164" t="s">
        <v>1349</v>
      </c>
      <c r="D494" s="189">
        <v>91</v>
      </c>
      <c r="E494" s="189">
        <v>120</v>
      </c>
    </row>
    <row r="495" spans="1:7" x14ac:dyDescent="0.25">
      <c r="A495" s="195"/>
      <c r="B495" s="354" t="s">
        <v>1078</v>
      </c>
      <c r="C495" s="164" t="s">
        <v>753</v>
      </c>
      <c r="D495" s="189">
        <v>1</v>
      </c>
      <c r="E495" s="189">
        <v>90</v>
      </c>
      <c r="G495" s="157">
        <v>1</v>
      </c>
    </row>
    <row r="496" spans="1:7" x14ac:dyDescent="0.25">
      <c r="A496" s="195"/>
      <c r="B496" s="355"/>
      <c r="C496" s="164" t="s">
        <v>1350</v>
      </c>
      <c r="D496" s="189">
        <v>91</v>
      </c>
      <c r="E496" s="189">
        <v>120</v>
      </c>
    </row>
    <row r="497" spans="1:7" x14ac:dyDescent="0.25">
      <c r="A497" s="195"/>
      <c r="B497" s="354" t="s">
        <v>1079</v>
      </c>
      <c r="C497" s="164" t="s">
        <v>753</v>
      </c>
      <c r="D497" s="189">
        <v>1</v>
      </c>
      <c r="E497" s="189">
        <v>90</v>
      </c>
      <c r="G497" s="157">
        <v>1</v>
      </c>
    </row>
    <row r="498" spans="1:7" ht="27.6" x14ac:dyDescent="0.25">
      <c r="A498" s="195"/>
      <c r="B498" s="355"/>
      <c r="C498" s="164" t="s">
        <v>646</v>
      </c>
      <c r="D498" s="189">
        <v>91</v>
      </c>
      <c r="E498" s="189">
        <v>120</v>
      </c>
    </row>
    <row r="499" spans="1:7" x14ac:dyDescent="0.25">
      <c r="A499" s="171"/>
      <c r="B499" s="171" t="s">
        <v>1333</v>
      </c>
      <c r="C499" s="192" t="s">
        <v>773</v>
      </c>
      <c r="D499" s="193"/>
      <c r="E499" s="193"/>
      <c r="G499" s="157">
        <v>1</v>
      </c>
    </row>
    <row r="500" spans="1:7" x14ac:dyDescent="0.25">
      <c r="A500" s="195"/>
      <c r="B500" s="195" t="s">
        <v>13</v>
      </c>
      <c r="C500" s="164" t="s">
        <v>753</v>
      </c>
      <c r="D500" s="189">
        <v>1</v>
      </c>
      <c r="E500" s="189">
        <v>90</v>
      </c>
    </row>
    <row r="501" spans="1:7" ht="27.6" x14ac:dyDescent="0.25">
      <c r="A501" s="180"/>
      <c r="B501" s="180" t="s">
        <v>1223</v>
      </c>
      <c r="C501" s="164" t="s">
        <v>560</v>
      </c>
      <c r="D501" s="175">
        <v>91</v>
      </c>
      <c r="E501" s="175">
        <v>93</v>
      </c>
    </row>
    <row r="502" spans="1:7" ht="27.6" x14ac:dyDescent="0.25">
      <c r="A502" s="180"/>
      <c r="B502" s="180" t="s">
        <v>1224</v>
      </c>
      <c r="C502" s="164" t="s">
        <v>562</v>
      </c>
      <c r="D502" s="175">
        <v>94</v>
      </c>
      <c r="E502" s="175">
        <v>96</v>
      </c>
    </row>
    <row r="503" spans="1:7" ht="27.6" x14ac:dyDescent="0.25">
      <c r="A503" s="180"/>
      <c r="B503" s="180" t="s">
        <v>1225</v>
      </c>
      <c r="C503" s="164" t="s">
        <v>564</v>
      </c>
      <c r="D503" s="175">
        <v>97</v>
      </c>
      <c r="E503" s="175">
        <v>99</v>
      </c>
    </row>
    <row r="504" spans="1:7" ht="27.6" x14ac:dyDescent="0.25">
      <c r="A504" s="180"/>
      <c r="B504" s="180" t="s">
        <v>1226</v>
      </c>
      <c r="C504" s="164" t="s">
        <v>561</v>
      </c>
      <c r="D504" s="175">
        <v>100</v>
      </c>
      <c r="E504" s="175">
        <v>102</v>
      </c>
    </row>
    <row r="505" spans="1:7" ht="27.6" x14ac:dyDescent="0.25">
      <c r="A505" s="180"/>
      <c r="B505" s="180" t="s">
        <v>1227</v>
      </c>
      <c r="C505" s="164" t="s">
        <v>563</v>
      </c>
      <c r="D505" s="175">
        <v>103</v>
      </c>
      <c r="E505" s="175">
        <v>105</v>
      </c>
    </row>
    <row r="506" spans="1:7" ht="27.6" x14ac:dyDescent="0.25">
      <c r="A506" s="180"/>
      <c r="B506" s="180" t="s">
        <v>1228</v>
      </c>
      <c r="C506" s="164" t="s">
        <v>565</v>
      </c>
      <c r="D506" s="175">
        <v>106</v>
      </c>
      <c r="E506" s="175">
        <v>108</v>
      </c>
    </row>
    <row r="507" spans="1:7" ht="27.6" x14ac:dyDescent="0.25">
      <c r="A507" s="180"/>
      <c r="B507" s="180" t="s">
        <v>1229</v>
      </c>
      <c r="C507" s="164" t="s">
        <v>568</v>
      </c>
      <c r="D507" s="175">
        <v>109</v>
      </c>
      <c r="E507" s="175">
        <v>111</v>
      </c>
    </row>
    <row r="508" spans="1:7" ht="27.6" x14ac:dyDescent="0.25">
      <c r="A508" s="180"/>
      <c r="B508" s="180" t="s">
        <v>1230</v>
      </c>
      <c r="C508" s="164" t="s">
        <v>569</v>
      </c>
      <c r="D508" s="175">
        <v>112</v>
      </c>
      <c r="E508" s="175">
        <v>113</v>
      </c>
    </row>
    <row r="509" spans="1:7" ht="27.6" x14ac:dyDescent="0.25">
      <c r="A509" s="180"/>
      <c r="B509" s="180" t="s">
        <v>1231</v>
      </c>
      <c r="C509" s="164" t="s">
        <v>570</v>
      </c>
      <c r="D509" s="175">
        <v>114</v>
      </c>
      <c r="E509" s="175">
        <v>116</v>
      </c>
    </row>
    <row r="510" spans="1:7" ht="27.6" x14ac:dyDescent="0.25">
      <c r="A510" s="180"/>
      <c r="B510" s="180" t="s">
        <v>1232</v>
      </c>
      <c r="C510" s="164" t="s">
        <v>566</v>
      </c>
      <c r="D510" s="175">
        <v>117</v>
      </c>
      <c r="E510" s="175">
        <v>119</v>
      </c>
    </row>
    <row r="511" spans="1:7" ht="27.6" x14ac:dyDescent="0.25">
      <c r="A511" s="180"/>
      <c r="B511" s="180" t="s">
        <v>1080</v>
      </c>
      <c r="C511" s="164" t="s">
        <v>567</v>
      </c>
      <c r="D511" s="175">
        <v>120</v>
      </c>
      <c r="E511" s="175">
        <v>122</v>
      </c>
    </row>
    <row r="512" spans="1:7" ht="27.6" x14ac:dyDescent="0.25">
      <c r="A512" s="180"/>
      <c r="B512" s="180" t="s">
        <v>1233</v>
      </c>
      <c r="C512" s="164" t="s">
        <v>671</v>
      </c>
      <c r="D512" s="175">
        <v>123</v>
      </c>
      <c r="E512" s="175">
        <v>130</v>
      </c>
    </row>
    <row r="513" spans="1:7" x14ac:dyDescent="0.25">
      <c r="A513" s="171"/>
      <c r="B513" s="171" t="s">
        <v>1334</v>
      </c>
      <c r="C513" s="192" t="s">
        <v>774</v>
      </c>
      <c r="D513" s="193"/>
      <c r="E513" s="193"/>
      <c r="G513" s="157">
        <v>1</v>
      </c>
    </row>
    <row r="514" spans="1:7" x14ac:dyDescent="0.25">
      <c r="A514" s="195"/>
      <c r="B514" s="195" t="s">
        <v>13</v>
      </c>
      <c r="C514" s="164" t="s">
        <v>753</v>
      </c>
      <c r="D514" s="189">
        <v>1</v>
      </c>
      <c r="E514" s="189">
        <v>90</v>
      </c>
    </row>
    <row r="515" spans="1:7" ht="27.6" x14ac:dyDescent="0.25">
      <c r="A515" s="180"/>
      <c r="B515" s="180" t="s">
        <v>1081</v>
      </c>
      <c r="C515" s="164" t="s">
        <v>571</v>
      </c>
      <c r="D515" s="175">
        <v>91</v>
      </c>
      <c r="E515" s="175">
        <v>93</v>
      </c>
    </row>
    <row r="516" spans="1:7" ht="27.6" x14ac:dyDescent="0.25">
      <c r="A516" s="180"/>
      <c r="B516" s="180" t="s">
        <v>1082</v>
      </c>
      <c r="C516" s="164" t="s">
        <v>572</v>
      </c>
      <c r="D516" s="175">
        <v>94</v>
      </c>
      <c r="E516" s="175">
        <v>96</v>
      </c>
    </row>
    <row r="517" spans="1:7" ht="27.6" x14ac:dyDescent="0.25">
      <c r="A517" s="180"/>
      <c r="B517" s="180" t="s">
        <v>1237</v>
      </c>
      <c r="C517" s="164" t="s">
        <v>573</v>
      </c>
      <c r="D517" s="175">
        <v>97</v>
      </c>
      <c r="E517" s="175">
        <v>99</v>
      </c>
    </row>
    <row r="518" spans="1:7" ht="27.6" x14ac:dyDescent="0.25">
      <c r="A518" s="180"/>
      <c r="B518" s="180" t="s">
        <v>1238</v>
      </c>
      <c r="C518" s="164" t="s">
        <v>604</v>
      </c>
      <c r="D518" s="175">
        <v>100</v>
      </c>
      <c r="E518" s="175">
        <v>102</v>
      </c>
    </row>
    <row r="519" spans="1:7" ht="27.6" x14ac:dyDescent="0.25">
      <c r="A519" s="180"/>
      <c r="B519" s="180" t="s">
        <v>1239</v>
      </c>
      <c r="C519" s="164" t="s">
        <v>605</v>
      </c>
      <c r="D519" s="175">
        <v>103</v>
      </c>
      <c r="E519" s="175">
        <v>105</v>
      </c>
    </row>
    <row r="520" spans="1:7" ht="27.6" x14ac:dyDescent="0.25">
      <c r="A520" s="180"/>
      <c r="B520" s="180" t="s">
        <v>1240</v>
      </c>
      <c r="C520" s="164" t="s">
        <v>606</v>
      </c>
      <c r="D520" s="175">
        <v>106</v>
      </c>
      <c r="E520" s="175">
        <v>108</v>
      </c>
    </row>
    <row r="521" spans="1:7" ht="27.6" x14ac:dyDescent="0.25">
      <c r="A521" s="180"/>
      <c r="B521" s="180" t="s">
        <v>1241</v>
      </c>
      <c r="C521" s="164" t="s">
        <v>607</v>
      </c>
      <c r="D521" s="175">
        <v>109</v>
      </c>
      <c r="E521" s="175">
        <v>111</v>
      </c>
    </row>
    <row r="522" spans="1:7" ht="27.6" x14ac:dyDescent="0.25">
      <c r="A522" s="180"/>
      <c r="B522" s="180" t="s">
        <v>1242</v>
      </c>
      <c r="C522" s="164" t="s">
        <v>608</v>
      </c>
      <c r="D522" s="175">
        <v>112</v>
      </c>
      <c r="E522" s="175">
        <v>113</v>
      </c>
    </row>
    <row r="523" spans="1:7" ht="27.6" x14ac:dyDescent="0.25">
      <c r="A523" s="180"/>
      <c r="B523" s="180" t="s">
        <v>1243</v>
      </c>
      <c r="C523" s="164" t="s">
        <v>1234</v>
      </c>
      <c r="D523" s="175">
        <v>114</v>
      </c>
      <c r="E523" s="175">
        <v>116</v>
      </c>
    </row>
    <row r="524" spans="1:7" ht="27.6" x14ac:dyDescent="0.25">
      <c r="A524" s="180"/>
      <c r="B524" s="180" t="s">
        <v>1244</v>
      </c>
      <c r="C524" s="164" t="s">
        <v>1235</v>
      </c>
      <c r="D524" s="175">
        <v>117</v>
      </c>
      <c r="E524" s="175">
        <v>119</v>
      </c>
    </row>
    <row r="525" spans="1:7" ht="27.6" x14ac:dyDescent="0.25">
      <c r="A525" s="180"/>
      <c r="B525" s="180" t="s">
        <v>1245</v>
      </c>
      <c r="C525" s="164" t="s">
        <v>1236</v>
      </c>
      <c r="D525" s="175">
        <v>120</v>
      </c>
      <c r="E525" s="175">
        <v>122</v>
      </c>
    </row>
    <row r="526" spans="1:7" ht="27.6" x14ac:dyDescent="0.25">
      <c r="A526" s="180"/>
      <c r="B526" s="180" t="s">
        <v>1246</v>
      </c>
      <c r="C526" s="164" t="s">
        <v>670</v>
      </c>
      <c r="D526" s="175">
        <v>123</v>
      </c>
      <c r="E526" s="175">
        <v>130</v>
      </c>
    </row>
    <row r="527" spans="1:7" ht="27.6" x14ac:dyDescent="0.25">
      <c r="A527" s="171"/>
      <c r="B527" s="171" t="s">
        <v>1083</v>
      </c>
      <c r="C527" s="192" t="s">
        <v>649</v>
      </c>
      <c r="D527" s="193"/>
      <c r="E527" s="193"/>
    </row>
    <row r="528" spans="1:7" ht="33" customHeight="1" x14ac:dyDescent="0.25">
      <c r="A528" s="198"/>
      <c r="B528" s="336" t="s">
        <v>1084</v>
      </c>
      <c r="C528" s="167" t="s">
        <v>1352</v>
      </c>
      <c r="D528" s="175">
        <v>1</v>
      </c>
      <c r="E528" s="175">
        <v>90</v>
      </c>
      <c r="G528" s="157">
        <v>1</v>
      </c>
    </row>
    <row r="529" spans="1:7" ht="27.6" x14ac:dyDescent="0.25">
      <c r="A529" s="198"/>
      <c r="B529" s="338"/>
      <c r="C529" s="164" t="s">
        <v>1351</v>
      </c>
      <c r="D529" s="175">
        <v>91</v>
      </c>
      <c r="E529" s="175">
        <v>130</v>
      </c>
    </row>
    <row r="530" spans="1:7" x14ac:dyDescent="0.25">
      <c r="A530" s="171"/>
      <c r="B530" s="171" t="s">
        <v>1085</v>
      </c>
      <c r="C530" s="192" t="s">
        <v>773</v>
      </c>
      <c r="D530" s="193"/>
      <c r="E530" s="193"/>
      <c r="G530" s="157">
        <v>1</v>
      </c>
    </row>
    <row r="531" spans="1:7" ht="33" customHeight="1" x14ac:dyDescent="0.25">
      <c r="A531" s="198"/>
      <c r="B531" s="180" t="s">
        <v>13</v>
      </c>
      <c r="C531" s="167" t="s">
        <v>1353</v>
      </c>
      <c r="D531" s="175">
        <v>1</v>
      </c>
      <c r="E531" s="175">
        <v>90</v>
      </c>
    </row>
    <row r="532" spans="1:7" x14ac:dyDescent="0.25">
      <c r="A532" s="180"/>
      <c r="B532" s="180" t="s">
        <v>13</v>
      </c>
      <c r="C532" s="181" t="s">
        <v>1406</v>
      </c>
      <c r="D532" s="175">
        <v>91</v>
      </c>
      <c r="E532" s="175">
        <v>93</v>
      </c>
    </row>
    <row r="533" spans="1:7" x14ac:dyDescent="0.25">
      <c r="A533" s="180"/>
      <c r="B533" s="180" t="s">
        <v>13</v>
      </c>
      <c r="C533" s="181" t="s">
        <v>1407</v>
      </c>
      <c r="D533" s="175">
        <v>94</v>
      </c>
      <c r="E533" s="175">
        <v>96</v>
      </c>
    </row>
    <row r="534" spans="1:7" x14ac:dyDescent="0.25">
      <c r="A534" s="180"/>
      <c r="B534" s="180" t="s">
        <v>13</v>
      </c>
      <c r="C534" s="181" t="s">
        <v>1408</v>
      </c>
      <c r="D534" s="175">
        <v>97</v>
      </c>
      <c r="E534" s="175">
        <v>99</v>
      </c>
    </row>
    <row r="535" spans="1:7" x14ac:dyDescent="0.25">
      <c r="A535" s="180"/>
      <c r="B535" s="180" t="s">
        <v>13</v>
      </c>
      <c r="C535" s="181" t="s">
        <v>1409</v>
      </c>
      <c r="D535" s="175">
        <v>100</v>
      </c>
      <c r="E535" s="175">
        <v>102</v>
      </c>
    </row>
    <row r="536" spans="1:7" x14ac:dyDescent="0.25">
      <c r="A536" s="180"/>
      <c r="B536" s="180" t="s">
        <v>13</v>
      </c>
      <c r="C536" s="181" t="s">
        <v>1410</v>
      </c>
      <c r="D536" s="175">
        <v>103</v>
      </c>
      <c r="E536" s="175">
        <v>105</v>
      </c>
    </row>
    <row r="537" spans="1:7" x14ac:dyDescent="0.25">
      <c r="A537" s="180"/>
      <c r="B537" s="180" t="s">
        <v>13</v>
      </c>
      <c r="C537" s="181" t="s">
        <v>1411</v>
      </c>
      <c r="D537" s="175">
        <v>106</v>
      </c>
      <c r="E537" s="175">
        <v>108</v>
      </c>
    </row>
    <row r="538" spans="1:7" x14ac:dyDescent="0.25">
      <c r="A538" s="180"/>
      <c r="B538" s="180" t="s">
        <v>13</v>
      </c>
      <c r="C538" s="181" t="s">
        <v>1412</v>
      </c>
      <c r="D538" s="175">
        <v>109</v>
      </c>
      <c r="E538" s="175">
        <v>111</v>
      </c>
    </row>
    <row r="539" spans="1:7" x14ac:dyDescent="0.25">
      <c r="A539" s="180"/>
      <c r="B539" s="180" t="s">
        <v>13</v>
      </c>
      <c r="C539" s="181" t="s">
        <v>1413</v>
      </c>
      <c r="D539" s="175">
        <v>112</v>
      </c>
      <c r="E539" s="175">
        <v>113</v>
      </c>
    </row>
    <row r="540" spans="1:7" x14ac:dyDescent="0.25">
      <c r="A540" s="180"/>
      <c r="B540" s="180" t="s">
        <v>13</v>
      </c>
      <c r="C540" s="181" t="s">
        <v>1414</v>
      </c>
      <c r="D540" s="175">
        <v>114</v>
      </c>
      <c r="E540" s="175">
        <v>116</v>
      </c>
    </row>
    <row r="541" spans="1:7" x14ac:dyDescent="0.25">
      <c r="A541" s="180"/>
      <c r="B541" s="180" t="s">
        <v>13</v>
      </c>
      <c r="C541" s="181" t="s">
        <v>1415</v>
      </c>
      <c r="D541" s="175">
        <v>117</v>
      </c>
      <c r="E541" s="175">
        <v>119</v>
      </c>
    </row>
    <row r="542" spans="1:7" x14ac:dyDescent="0.25">
      <c r="A542" s="180"/>
      <c r="B542" s="180" t="s">
        <v>13</v>
      </c>
      <c r="C542" s="181" t="s">
        <v>1416</v>
      </c>
      <c r="D542" s="175">
        <v>120</v>
      </c>
      <c r="E542" s="175">
        <v>122</v>
      </c>
    </row>
    <row r="543" spans="1:7" ht="41.4" x14ac:dyDescent="0.25">
      <c r="A543" s="212"/>
      <c r="B543" s="211" t="s">
        <v>13</v>
      </c>
      <c r="C543" s="226" t="s">
        <v>669</v>
      </c>
      <c r="D543" s="175">
        <v>123</v>
      </c>
      <c r="E543" s="175">
        <v>130</v>
      </c>
    </row>
    <row r="544" spans="1:7" x14ac:dyDescent="0.25">
      <c r="A544" s="171"/>
      <c r="B544" s="171" t="s">
        <v>1086</v>
      </c>
      <c r="C544" s="192" t="s">
        <v>774</v>
      </c>
      <c r="D544" s="193"/>
      <c r="E544" s="193"/>
      <c r="G544" s="157">
        <v>1</v>
      </c>
    </row>
    <row r="545" spans="1:7" ht="33" customHeight="1" x14ac:dyDescent="0.25">
      <c r="A545" s="198"/>
      <c r="B545" s="356"/>
      <c r="C545" s="167" t="s">
        <v>1353</v>
      </c>
      <c r="D545" s="175">
        <v>1</v>
      </c>
      <c r="E545" s="175">
        <v>90</v>
      </c>
    </row>
    <row r="546" spans="1:7" x14ac:dyDescent="0.25">
      <c r="A546" s="180"/>
      <c r="B546" s="357"/>
      <c r="C546" s="181" t="s">
        <v>1417</v>
      </c>
      <c r="D546" s="175">
        <v>91</v>
      </c>
      <c r="E546" s="175">
        <v>93</v>
      </c>
    </row>
    <row r="547" spans="1:7" x14ac:dyDescent="0.25">
      <c r="A547" s="180"/>
      <c r="B547" s="357"/>
      <c r="C547" s="181" t="s">
        <v>1418</v>
      </c>
      <c r="D547" s="175">
        <v>94</v>
      </c>
      <c r="E547" s="175">
        <v>96</v>
      </c>
    </row>
    <row r="548" spans="1:7" x14ac:dyDescent="0.25">
      <c r="A548" s="180"/>
      <c r="B548" s="357"/>
      <c r="C548" s="181" t="s">
        <v>1419</v>
      </c>
      <c r="D548" s="175">
        <v>97</v>
      </c>
      <c r="E548" s="175">
        <v>99</v>
      </c>
    </row>
    <row r="549" spans="1:7" x14ac:dyDescent="0.25">
      <c r="A549" s="180"/>
      <c r="B549" s="357"/>
      <c r="C549" s="181" t="s">
        <v>1420</v>
      </c>
      <c r="D549" s="175">
        <v>100</v>
      </c>
      <c r="E549" s="175">
        <v>102</v>
      </c>
    </row>
    <row r="550" spans="1:7" x14ac:dyDescent="0.25">
      <c r="A550" s="180"/>
      <c r="B550" s="357"/>
      <c r="C550" s="181" t="s">
        <v>1421</v>
      </c>
      <c r="D550" s="175">
        <v>103</v>
      </c>
      <c r="E550" s="175">
        <v>105</v>
      </c>
    </row>
    <row r="551" spans="1:7" x14ac:dyDescent="0.25">
      <c r="A551" s="180"/>
      <c r="B551" s="357"/>
      <c r="C551" s="181" t="s">
        <v>1422</v>
      </c>
      <c r="D551" s="175">
        <v>106</v>
      </c>
      <c r="E551" s="175">
        <v>108</v>
      </c>
    </row>
    <row r="552" spans="1:7" x14ac:dyDescent="0.25">
      <c r="A552" s="180"/>
      <c r="B552" s="357"/>
      <c r="C552" s="181" t="s">
        <v>1423</v>
      </c>
      <c r="D552" s="175">
        <v>109</v>
      </c>
      <c r="E552" s="175">
        <v>111</v>
      </c>
    </row>
    <row r="553" spans="1:7" x14ac:dyDescent="0.25">
      <c r="A553" s="180"/>
      <c r="B553" s="357"/>
      <c r="C553" s="181" t="s">
        <v>1424</v>
      </c>
      <c r="D553" s="175">
        <v>112</v>
      </c>
      <c r="E553" s="175">
        <v>113</v>
      </c>
    </row>
    <row r="554" spans="1:7" x14ac:dyDescent="0.25">
      <c r="A554" s="180"/>
      <c r="B554" s="357"/>
      <c r="C554" s="181" t="s">
        <v>1425</v>
      </c>
      <c r="D554" s="175">
        <v>114</v>
      </c>
      <c r="E554" s="175">
        <v>116</v>
      </c>
    </row>
    <row r="555" spans="1:7" x14ac:dyDescent="0.25">
      <c r="A555" s="180"/>
      <c r="B555" s="357"/>
      <c r="C555" s="181" t="s">
        <v>1426</v>
      </c>
      <c r="D555" s="175">
        <v>117</v>
      </c>
      <c r="E555" s="175">
        <v>119</v>
      </c>
    </row>
    <row r="556" spans="1:7" x14ac:dyDescent="0.25">
      <c r="A556" s="180"/>
      <c r="B556" s="357"/>
      <c r="C556" s="181" t="s">
        <v>1427</v>
      </c>
      <c r="D556" s="175">
        <v>120</v>
      </c>
      <c r="E556" s="175">
        <v>122</v>
      </c>
    </row>
    <row r="557" spans="1:7" ht="41.4" x14ac:dyDescent="0.25">
      <c r="A557" s="180"/>
      <c r="B557" s="358"/>
      <c r="C557" s="167" t="s">
        <v>668</v>
      </c>
      <c r="D557" s="175">
        <v>123</v>
      </c>
      <c r="E557" s="175">
        <v>130</v>
      </c>
    </row>
    <row r="558" spans="1:7" ht="27.6" x14ac:dyDescent="0.25">
      <c r="A558" s="193"/>
      <c r="B558" s="171" t="s">
        <v>1087</v>
      </c>
      <c r="C558" s="192" t="s">
        <v>650</v>
      </c>
      <c r="D558" s="193"/>
      <c r="E558" s="193"/>
    </row>
    <row r="559" spans="1:7" x14ac:dyDescent="0.25">
      <c r="A559" s="198"/>
      <c r="B559" s="336" t="s">
        <v>1088</v>
      </c>
      <c r="C559" s="167" t="s">
        <v>754</v>
      </c>
      <c r="D559" s="175">
        <v>1</v>
      </c>
      <c r="E559" s="175">
        <v>90</v>
      </c>
      <c r="G559" s="157">
        <v>1</v>
      </c>
    </row>
    <row r="560" spans="1:7" x14ac:dyDescent="0.25">
      <c r="A560" s="180"/>
      <c r="B560" s="337"/>
      <c r="C560" s="167" t="s">
        <v>1354</v>
      </c>
      <c r="D560" s="189">
        <v>91</v>
      </c>
      <c r="E560" s="189">
        <v>130</v>
      </c>
    </row>
    <row r="561" spans="1:7" x14ac:dyDescent="0.25">
      <c r="A561" s="171"/>
      <c r="B561" s="171" t="s">
        <v>1089</v>
      </c>
      <c r="C561" s="192" t="s">
        <v>773</v>
      </c>
      <c r="D561" s="193"/>
      <c r="E561" s="193"/>
      <c r="G561" s="157">
        <v>1</v>
      </c>
    </row>
    <row r="562" spans="1:7" x14ac:dyDescent="0.25">
      <c r="A562" s="180"/>
      <c r="B562" s="336" t="s">
        <v>1247</v>
      </c>
      <c r="C562" s="167" t="s">
        <v>754</v>
      </c>
      <c r="D562" s="189">
        <v>1</v>
      </c>
      <c r="E562" s="189">
        <v>90</v>
      </c>
    </row>
    <row r="563" spans="1:7" x14ac:dyDescent="0.25">
      <c r="A563" s="180"/>
      <c r="B563" s="337"/>
      <c r="C563" s="181" t="s">
        <v>1428</v>
      </c>
      <c r="D563" s="175">
        <v>91</v>
      </c>
      <c r="E563" s="175">
        <v>93</v>
      </c>
    </row>
    <row r="564" spans="1:7" x14ac:dyDescent="0.25">
      <c r="A564" s="180"/>
      <c r="B564" s="337"/>
      <c r="C564" s="181" t="s">
        <v>1429</v>
      </c>
      <c r="D564" s="175">
        <v>94</v>
      </c>
      <c r="E564" s="175">
        <v>96</v>
      </c>
    </row>
    <row r="565" spans="1:7" x14ac:dyDescent="0.25">
      <c r="A565" s="180"/>
      <c r="B565" s="337"/>
      <c r="C565" s="181" t="s">
        <v>1430</v>
      </c>
      <c r="D565" s="175">
        <v>97</v>
      </c>
      <c r="E565" s="175">
        <v>99</v>
      </c>
    </row>
    <row r="566" spans="1:7" x14ac:dyDescent="0.25">
      <c r="A566" s="180"/>
      <c r="B566" s="337"/>
      <c r="C566" s="181" t="s">
        <v>1431</v>
      </c>
      <c r="D566" s="175">
        <v>100</v>
      </c>
      <c r="E566" s="175">
        <v>102</v>
      </c>
    </row>
    <row r="567" spans="1:7" x14ac:dyDescent="0.25">
      <c r="A567" s="180"/>
      <c r="B567" s="337"/>
      <c r="C567" s="181" t="s">
        <v>1432</v>
      </c>
      <c r="D567" s="175">
        <v>103</v>
      </c>
      <c r="E567" s="175">
        <v>105</v>
      </c>
    </row>
    <row r="568" spans="1:7" x14ac:dyDescent="0.25">
      <c r="A568" s="180"/>
      <c r="B568" s="337"/>
      <c r="C568" s="181" t="s">
        <v>1433</v>
      </c>
      <c r="D568" s="175">
        <v>106</v>
      </c>
      <c r="E568" s="175">
        <v>108</v>
      </c>
    </row>
    <row r="569" spans="1:7" x14ac:dyDescent="0.25">
      <c r="A569" s="180"/>
      <c r="B569" s="337"/>
      <c r="C569" s="181" t="s">
        <v>1434</v>
      </c>
      <c r="D569" s="175">
        <v>109</v>
      </c>
      <c r="E569" s="175">
        <v>111</v>
      </c>
    </row>
    <row r="570" spans="1:7" x14ac:dyDescent="0.25">
      <c r="A570" s="180"/>
      <c r="B570" s="337"/>
      <c r="C570" s="181" t="s">
        <v>1435</v>
      </c>
      <c r="D570" s="175">
        <v>112</v>
      </c>
      <c r="E570" s="175">
        <v>113</v>
      </c>
    </row>
    <row r="571" spans="1:7" x14ac:dyDescent="0.25">
      <c r="A571" s="180"/>
      <c r="B571" s="337"/>
      <c r="C571" s="181" t="s">
        <v>1436</v>
      </c>
      <c r="D571" s="175">
        <v>114</v>
      </c>
      <c r="E571" s="175">
        <v>116</v>
      </c>
    </row>
    <row r="572" spans="1:7" x14ac:dyDescent="0.25">
      <c r="A572" s="180"/>
      <c r="B572" s="337"/>
      <c r="C572" s="181" t="s">
        <v>1437</v>
      </c>
      <c r="D572" s="175">
        <v>117</v>
      </c>
      <c r="E572" s="175">
        <v>119</v>
      </c>
    </row>
    <row r="573" spans="1:7" x14ac:dyDescent="0.25">
      <c r="A573" s="180"/>
      <c r="B573" s="337"/>
      <c r="C573" s="181" t="s">
        <v>1438</v>
      </c>
      <c r="D573" s="175">
        <v>120</v>
      </c>
      <c r="E573" s="175">
        <v>122</v>
      </c>
    </row>
    <row r="574" spans="1:7" ht="27.6" x14ac:dyDescent="0.25">
      <c r="A574" s="180"/>
      <c r="B574" s="337"/>
      <c r="C574" s="167" t="s">
        <v>667</v>
      </c>
      <c r="D574" s="175">
        <v>123</v>
      </c>
      <c r="E574" s="175">
        <v>130</v>
      </c>
    </row>
    <row r="575" spans="1:7" x14ac:dyDescent="0.25">
      <c r="A575" s="180"/>
      <c r="B575" s="337"/>
      <c r="C575" s="167" t="s">
        <v>620</v>
      </c>
      <c r="D575" s="175">
        <v>131</v>
      </c>
      <c r="E575" s="175">
        <v>145</v>
      </c>
    </row>
    <row r="576" spans="1:7" x14ac:dyDescent="0.25">
      <c r="A576" s="180"/>
      <c r="B576" s="210" t="s">
        <v>1248</v>
      </c>
      <c r="C576" s="167" t="s">
        <v>622</v>
      </c>
      <c r="D576" s="175">
        <v>146</v>
      </c>
      <c r="E576" s="175">
        <v>325</v>
      </c>
    </row>
    <row r="577" spans="1:7" x14ac:dyDescent="0.25">
      <c r="A577" s="171"/>
      <c r="B577" s="171" t="s">
        <v>1090</v>
      </c>
      <c r="C577" s="192" t="s">
        <v>774</v>
      </c>
      <c r="D577" s="193"/>
      <c r="E577" s="193"/>
      <c r="G577" s="157">
        <v>1</v>
      </c>
    </row>
    <row r="578" spans="1:7" x14ac:dyDescent="0.25">
      <c r="A578" s="180"/>
      <c r="B578" s="336" t="s">
        <v>1247</v>
      </c>
      <c r="C578" s="167" t="s">
        <v>754</v>
      </c>
      <c r="D578" s="189">
        <v>1</v>
      </c>
      <c r="E578" s="189">
        <v>90</v>
      </c>
    </row>
    <row r="579" spans="1:7" x14ac:dyDescent="0.25">
      <c r="A579" s="180"/>
      <c r="B579" s="337"/>
      <c r="C579" s="181" t="s">
        <v>1439</v>
      </c>
      <c r="D579" s="175">
        <v>91</v>
      </c>
      <c r="E579" s="175">
        <v>93</v>
      </c>
    </row>
    <row r="580" spans="1:7" x14ac:dyDescent="0.25">
      <c r="A580" s="180"/>
      <c r="B580" s="337"/>
      <c r="C580" s="181" t="s">
        <v>1440</v>
      </c>
      <c r="D580" s="175">
        <v>94</v>
      </c>
      <c r="E580" s="175">
        <v>96</v>
      </c>
    </row>
    <row r="581" spans="1:7" x14ac:dyDescent="0.25">
      <c r="A581" s="180"/>
      <c r="B581" s="337"/>
      <c r="C581" s="181" t="s">
        <v>1441</v>
      </c>
      <c r="D581" s="175">
        <v>97</v>
      </c>
      <c r="E581" s="175">
        <v>99</v>
      </c>
    </row>
    <row r="582" spans="1:7" x14ac:dyDescent="0.25">
      <c r="A582" s="180"/>
      <c r="B582" s="337"/>
      <c r="C582" s="181" t="s">
        <v>1442</v>
      </c>
      <c r="D582" s="175">
        <v>100</v>
      </c>
      <c r="E582" s="175">
        <v>102</v>
      </c>
    </row>
    <row r="583" spans="1:7" x14ac:dyDescent="0.25">
      <c r="A583" s="180"/>
      <c r="B583" s="337"/>
      <c r="C583" s="181" t="s">
        <v>1443</v>
      </c>
      <c r="D583" s="175">
        <v>103</v>
      </c>
      <c r="E583" s="175">
        <v>105</v>
      </c>
    </row>
    <row r="584" spans="1:7" x14ac:dyDescent="0.25">
      <c r="A584" s="180"/>
      <c r="B584" s="337"/>
      <c r="C584" s="181" t="s">
        <v>1444</v>
      </c>
      <c r="D584" s="175">
        <v>106</v>
      </c>
      <c r="E584" s="175">
        <v>108</v>
      </c>
    </row>
    <row r="585" spans="1:7" x14ac:dyDescent="0.25">
      <c r="A585" s="180"/>
      <c r="B585" s="337"/>
      <c r="C585" s="181" t="s">
        <v>1445</v>
      </c>
      <c r="D585" s="175">
        <v>109</v>
      </c>
      <c r="E585" s="175">
        <v>111</v>
      </c>
    </row>
    <row r="586" spans="1:7" x14ac:dyDescent="0.25">
      <c r="A586" s="180"/>
      <c r="B586" s="337"/>
      <c r="C586" s="181" t="s">
        <v>1446</v>
      </c>
      <c r="D586" s="175">
        <v>112</v>
      </c>
      <c r="E586" s="175">
        <v>113</v>
      </c>
    </row>
    <row r="587" spans="1:7" x14ac:dyDescent="0.25">
      <c r="A587" s="180"/>
      <c r="B587" s="337"/>
      <c r="C587" s="181" t="s">
        <v>1447</v>
      </c>
      <c r="D587" s="175">
        <v>114</v>
      </c>
      <c r="E587" s="175">
        <v>116</v>
      </c>
    </row>
    <row r="588" spans="1:7" x14ac:dyDescent="0.25">
      <c r="A588" s="180"/>
      <c r="B588" s="337"/>
      <c r="C588" s="181" t="s">
        <v>1448</v>
      </c>
      <c r="D588" s="175">
        <v>117</v>
      </c>
      <c r="E588" s="175">
        <v>119</v>
      </c>
    </row>
    <row r="589" spans="1:7" x14ac:dyDescent="0.25">
      <c r="A589" s="180"/>
      <c r="B589" s="337"/>
      <c r="C589" s="181" t="s">
        <v>1449</v>
      </c>
      <c r="D589" s="175">
        <v>120</v>
      </c>
      <c r="E589" s="175">
        <v>122</v>
      </c>
    </row>
    <row r="590" spans="1:7" ht="27.6" x14ac:dyDescent="0.25">
      <c r="A590" s="180"/>
      <c r="B590" s="337"/>
      <c r="C590" s="167" t="s">
        <v>666</v>
      </c>
      <c r="D590" s="175">
        <v>123</v>
      </c>
      <c r="E590" s="175">
        <v>130</v>
      </c>
    </row>
    <row r="591" spans="1:7" x14ac:dyDescent="0.25">
      <c r="A591" s="180"/>
      <c r="B591" s="337"/>
      <c r="C591" s="167" t="s">
        <v>621</v>
      </c>
      <c r="D591" s="175">
        <v>131</v>
      </c>
      <c r="E591" s="175">
        <v>145</v>
      </c>
    </row>
    <row r="592" spans="1:7" x14ac:dyDescent="0.25">
      <c r="A592" s="180"/>
      <c r="B592" s="210" t="s">
        <v>1091</v>
      </c>
      <c r="C592" s="167" t="s">
        <v>623</v>
      </c>
      <c r="D592" s="175">
        <v>146</v>
      </c>
      <c r="E592" s="175">
        <v>325</v>
      </c>
    </row>
    <row r="593" spans="1:7" x14ac:dyDescent="0.25">
      <c r="A593" s="171"/>
      <c r="B593" s="171" t="s">
        <v>1069</v>
      </c>
      <c r="C593" s="199" t="s">
        <v>651</v>
      </c>
      <c r="D593" s="193"/>
      <c r="E593" s="193"/>
    </row>
    <row r="594" spans="1:7" x14ac:dyDescent="0.25">
      <c r="A594" s="195"/>
      <c r="B594" s="352" t="s">
        <v>1066</v>
      </c>
      <c r="C594" s="164" t="s">
        <v>755</v>
      </c>
      <c r="D594" s="189">
        <v>1</v>
      </c>
      <c r="E594" s="189">
        <v>90</v>
      </c>
      <c r="G594" s="157">
        <v>1</v>
      </c>
    </row>
    <row r="595" spans="1:7" x14ac:dyDescent="0.25">
      <c r="A595" s="195"/>
      <c r="B595" s="353"/>
      <c r="C595" s="164" t="s">
        <v>1355</v>
      </c>
      <c r="D595" s="189">
        <v>91</v>
      </c>
      <c r="E595" s="189">
        <v>120</v>
      </c>
    </row>
    <row r="596" spans="1:7" x14ac:dyDescent="0.25">
      <c r="A596" s="195"/>
      <c r="B596" s="354" t="s">
        <v>1067</v>
      </c>
      <c r="C596" s="164" t="s">
        <v>755</v>
      </c>
      <c r="D596" s="189">
        <v>1</v>
      </c>
      <c r="E596" s="189">
        <v>90</v>
      </c>
      <c r="G596" s="157">
        <v>1</v>
      </c>
    </row>
    <row r="597" spans="1:7" x14ac:dyDescent="0.25">
      <c r="A597" s="195"/>
      <c r="B597" s="355"/>
      <c r="C597" s="164" t="s">
        <v>1356</v>
      </c>
      <c r="D597" s="189">
        <v>91</v>
      </c>
      <c r="E597" s="189">
        <v>120</v>
      </c>
    </row>
    <row r="598" spans="1:7" x14ac:dyDescent="0.25">
      <c r="A598" s="171"/>
      <c r="B598" s="171" t="s">
        <v>1068</v>
      </c>
      <c r="C598" s="192" t="s">
        <v>773</v>
      </c>
      <c r="D598" s="193"/>
      <c r="E598" s="193"/>
      <c r="G598" s="157">
        <v>1</v>
      </c>
    </row>
    <row r="599" spans="1:7" x14ac:dyDescent="0.25">
      <c r="A599" s="198"/>
      <c r="B599" s="336" t="s">
        <v>13</v>
      </c>
      <c r="C599" s="167" t="s">
        <v>755</v>
      </c>
      <c r="D599" s="175">
        <v>1</v>
      </c>
      <c r="E599" s="175">
        <v>90</v>
      </c>
    </row>
    <row r="600" spans="1:7" x14ac:dyDescent="0.25">
      <c r="A600" s="180"/>
      <c r="B600" s="337"/>
      <c r="C600" s="181" t="s">
        <v>1450</v>
      </c>
      <c r="D600" s="175">
        <v>91</v>
      </c>
      <c r="E600" s="175">
        <v>93</v>
      </c>
    </row>
    <row r="601" spans="1:7" x14ac:dyDescent="0.25">
      <c r="A601" s="180"/>
      <c r="B601" s="337"/>
      <c r="C601" s="181" t="s">
        <v>1451</v>
      </c>
      <c r="D601" s="175">
        <v>94</v>
      </c>
      <c r="E601" s="175">
        <v>96</v>
      </c>
    </row>
    <row r="602" spans="1:7" x14ac:dyDescent="0.25">
      <c r="A602" s="180"/>
      <c r="B602" s="337"/>
      <c r="C602" s="181" t="s">
        <v>1452</v>
      </c>
      <c r="D602" s="175">
        <v>97</v>
      </c>
      <c r="E602" s="175">
        <v>99</v>
      </c>
    </row>
    <row r="603" spans="1:7" x14ac:dyDescent="0.25">
      <c r="A603" s="180"/>
      <c r="B603" s="337"/>
      <c r="C603" s="181" t="s">
        <v>1453</v>
      </c>
      <c r="D603" s="175">
        <v>100</v>
      </c>
      <c r="E603" s="175">
        <v>102</v>
      </c>
    </row>
    <row r="604" spans="1:7" x14ac:dyDescent="0.25">
      <c r="A604" s="180"/>
      <c r="B604" s="337"/>
      <c r="C604" s="181" t="s">
        <v>1454</v>
      </c>
      <c r="D604" s="175">
        <v>103</v>
      </c>
      <c r="E604" s="175">
        <v>105</v>
      </c>
    </row>
    <row r="605" spans="1:7" x14ac:dyDescent="0.25">
      <c r="A605" s="180"/>
      <c r="B605" s="337"/>
      <c r="C605" s="181" t="s">
        <v>1455</v>
      </c>
      <c r="D605" s="175">
        <v>106</v>
      </c>
      <c r="E605" s="175">
        <v>108</v>
      </c>
    </row>
    <row r="606" spans="1:7" x14ac:dyDescent="0.25">
      <c r="A606" s="180"/>
      <c r="B606" s="337"/>
      <c r="C606" s="181" t="s">
        <v>1456</v>
      </c>
      <c r="D606" s="175">
        <v>109</v>
      </c>
      <c r="E606" s="175">
        <v>111</v>
      </c>
    </row>
    <row r="607" spans="1:7" x14ac:dyDescent="0.25">
      <c r="A607" s="180"/>
      <c r="B607" s="337"/>
      <c r="C607" s="181" t="s">
        <v>1457</v>
      </c>
      <c r="D607" s="175">
        <v>112</v>
      </c>
      <c r="E607" s="175">
        <v>113</v>
      </c>
    </row>
    <row r="608" spans="1:7" x14ac:dyDescent="0.25">
      <c r="A608" s="180"/>
      <c r="B608" s="337"/>
      <c r="C608" s="181" t="s">
        <v>1458</v>
      </c>
      <c r="D608" s="175">
        <v>114</v>
      </c>
      <c r="E608" s="175">
        <v>116</v>
      </c>
    </row>
    <row r="609" spans="1:7" x14ac:dyDescent="0.25">
      <c r="A609" s="180"/>
      <c r="B609" s="337"/>
      <c r="C609" s="181" t="s">
        <v>1459</v>
      </c>
      <c r="D609" s="175">
        <v>117</v>
      </c>
      <c r="E609" s="175">
        <v>119</v>
      </c>
    </row>
    <row r="610" spans="1:7" x14ac:dyDescent="0.25">
      <c r="A610" s="180"/>
      <c r="B610" s="337"/>
      <c r="C610" s="181" t="s">
        <v>1460</v>
      </c>
      <c r="D610" s="175">
        <v>120</v>
      </c>
      <c r="E610" s="175">
        <v>122</v>
      </c>
    </row>
    <row r="611" spans="1:7" ht="27.6" x14ac:dyDescent="0.25">
      <c r="A611" s="180"/>
      <c r="B611" s="338"/>
      <c r="C611" s="167" t="s">
        <v>665</v>
      </c>
      <c r="D611" s="175">
        <v>123</v>
      </c>
      <c r="E611" s="175">
        <v>130</v>
      </c>
    </row>
    <row r="612" spans="1:7" x14ac:dyDescent="0.25">
      <c r="A612" s="171"/>
      <c r="B612" s="171" t="s">
        <v>1357</v>
      </c>
      <c r="C612" s="192" t="s">
        <v>774</v>
      </c>
      <c r="D612" s="193"/>
      <c r="E612" s="193"/>
      <c r="G612" s="157">
        <v>1</v>
      </c>
    </row>
    <row r="613" spans="1:7" x14ac:dyDescent="0.25">
      <c r="A613" s="198"/>
      <c r="B613" s="336" t="s">
        <v>13</v>
      </c>
      <c r="C613" s="167" t="s">
        <v>755</v>
      </c>
      <c r="D613" s="175">
        <v>1</v>
      </c>
      <c r="E613" s="175">
        <v>90</v>
      </c>
    </row>
    <row r="614" spans="1:7" x14ac:dyDescent="0.25">
      <c r="A614" s="180"/>
      <c r="B614" s="337"/>
      <c r="C614" s="181" t="s">
        <v>1461</v>
      </c>
      <c r="D614" s="175">
        <v>91</v>
      </c>
      <c r="E614" s="175">
        <v>93</v>
      </c>
    </row>
    <row r="615" spans="1:7" x14ac:dyDescent="0.25">
      <c r="A615" s="180"/>
      <c r="B615" s="337"/>
      <c r="C615" s="181" t="s">
        <v>1462</v>
      </c>
      <c r="D615" s="175">
        <v>94</v>
      </c>
      <c r="E615" s="175">
        <v>96</v>
      </c>
    </row>
    <row r="616" spans="1:7" x14ac:dyDescent="0.25">
      <c r="A616" s="180"/>
      <c r="B616" s="337"/>
      <c r="C616" s="181" t="s">
        <v>1463</v>
      </c>
      <c r="D616" s="175">
        <v>97</v>
      </c>
      <c r="E616" s="175">
        <v>99</v>
      </c>
    </row>
    <row r="617" spans="1:7" x14ac:dyDescent="0.25">
      <c r="A617" s="180"/>
      <c r="B617" s="337"/>
      <c r="C617" s="181" t="s">
        <v>1464</v>
      </c>
      <c r="D617" s="175">
        <v>100</v>
      </c>
      <c r="E617" s="175">
        <v>102</v>
      </c>
    </row>
    <row r="618" spans="1:7" x14ac:dyDescent="0.25">
      <c r="A618" s="180"/>
      <c r="B618" s="337"/>
      <c r="C618" s="181" t="s">
        <v>1465</v>
      </c>
      <c r="D618" s="175">
        <v>103</v>
      </c>
      <c r="E618" s="175">
        <v>105</v>
      </c>
    </row>
    <row r="619" spans="1:7" x14ac:dyDescent="0.25">
      <c r="A619" s="180"/>
      <c r="B619" s="337"/>
      <c r="C619" s="181" t="s">
        <v>1466</v>
      </c>
      <c r="D619" s="175">
        <v>106</v>
      </c>
      <c r="E619" s="175">
        <v>108</v>
      </c>
    </row>
    <row r="620" spans="1:7" x14ac:dyDescent="0.25">
      <c r="A620" s="180"/>
      <c r="B620" s="337"/>
      <c r="C620" s="181" t="s">
        <v>1467</v>
      </c>
      <c r="D620" s="175">
        <v>109</v>
      </c>
      <c r="E620" s="175">
        <v>111</v>
      </c>
    </row>
    <row r="621" spans="1:7" x14ac:dyDescent="0.25">
      <c r="A621" s="180"/>
      <c r="B621" s="337"/>
      <c r="C621" s="181" t="s">
        <v>1468</v>
      </c>
      <c r="D621" s="175">
        <v>112</v>
      </c>
      <c r="E621" s="175">
        <v>113</v>
      </c>
    </row>
    <row r="622" spans="1:7" x14ac:dyDescent="0.25">
      <c r="A622" s="180"/>
      <c r="B622" s="337"/>
      <c r="C622" s="181" t="s">
        <v>1469</v>
      </c>
      <c r="D622" s="175">
        <v>114</v>
      </c>
      <c r="E622" s="175">
        <v>116</v>
      </c>
    </row>
    <row r="623" spans="1:7" x14ac:dyDescent="0.25">
      <c r="A623" s="180"/>
      <c r="B623" s="337"/>
      <c r="C623" s="181" t="s">
        <v>1470</v>
      </c>
      <c r="D623" s="175">
        <v>117</v>
      </c>
      <c r="E623" s="175">
        <v>119</v>
      </c>
    </row>
    <row r="624" spans="1:7" x14ac:dyDescent="0.25">
      <c r="A624" s="180"/>
      <c r="B624" s="337"/>
      <c r="C624" s="181" t="s">
        <v>1471</v>
      </c>
      <c r="D624" s="175">
        <v>120</v>
      </c>
      <c r="E624" s="175">
        <v>122</v>
      </c>
    </row>
    <row r="625" spans="1:7" ht="27.6" x14ac:dyDescent="0.25">
      <c r="A625" s="180"/>
      <c r="B625" s="338"/>
      <c r="C625" s="167" t="s">
        <v>664</v>
      </c>
      <c r="D625" s="175">
        <v>123</v>
      </c>
      <c r="E625" s="175">
        <v>130</v>
      </c>
    </row>
    <row r="626" spans="1:7" x14ac:dyDescent="0.25">
      <c r="A626" s="171"/>
      <c r="B626" s="171" t="s">
        <v>1092</v>
      </c>
      <c r="C626" s="192" t="s">
        <v>652</v>
      </c>
      <c r="D626" s="193"/>
      <c r="E626" s="193"/>
    </row>
    <row r="627" spans="1:7" x14ac:dyDescent="0.25">
      <c r="A627" s="195"/>
      <c r="B627" s="352" t="s">
        <v>1093</v>
      </c>
      <c r="C627" s="167" t="s">
        <v>756</v>
      </c>
      <c r="D627" s="189">
        <v>1</v>
      </c>
      <c r="E627" s="189">
        <v>90</v>
      </c>
      <c r="G627" s="157">
        <v>1</v>
      </c>
    </row>
    <row r="628" spans="1:7" x14ac:dyDescent="0.25">
      <c r="A628" s="195"/>
      <c r="B628" s="353"/>
      <c r="C628" s="167" t="s">
        <v>1355</v>
      </c>
      <c r="D628" s="189">
        <v>91</v>
      </c>
      <c r="E628" s="189">
        <v>120</v>
      </c>
    </row>
    <row r="629" spans="1:7" x14ac:dyDescent="0.25">
      <c r="A629" s="195"/>
      <c r="B629" s="354" t="s">
        <v>1094</v>
      </c>
      <c r="C629" s="167" t="s">
        <v>756</v>
      </c>
      <c r="D629" s="189">
        <v>1</v>
      </c>
      <c r="E629" s="189">
        <v>90</v>
      </c>
      <c r="G629" s="157">
        <v>1</v>
      </c>
    </row>
    <row r="630" spans="1:7" x14ac:dyDescent="0.25">
      <c r="A630" s="195"/>
      <c r="B630" s="355"/>
      <c r="C630" s="167" t="s">
        <v>1358</v>
      </c>
      <c r="D630" s="189">
        <v>91</v>
      </c>
      <c r="E630" s="189">
        <v>120</v>
      </c>
    </row>
    <row r="631" spans="1:7" x14ac:dyDescent="0.25">
      <c r="A631" s="171"/>
      <c r="B631" s="171" t="s">
        <v>1258</v>
      </c>
      <c r="C631" s="192" t="s">
        <v>773</v>
      </c>
      <c r="D631" s="193"/>
      <c r="E631" s="193"/>
      <c r="G631" s="157">
        <v>1</v>
      </c>
    </row>
    <row r="632" spans="1:7" x14ac:dyDescent="0.25">
      <c r="A632" s="198"/>
      <c r="B632" s="198" t="s">
        <v>13</v>
      </c>
      <c r="C632" s="167" t="s">
        <v>755</v>
      </c>
      <c r="D632" s="175">
        <v>1</v>
      </c>
      <c r="E632" s="175">
        <v>90</v>
      </c>
    </row>
    <row r="633" spans="1:7" ht="27.6" x14ac:dyDescent="0.25">
      <c r="A633" s="180"/>
      <c r="B633" s="180" t="s">
        <v>1259</v>
      </c>
      <c r="C633" s="167" t="s">
        <v>1249</v>
      </c>
      <c r="D633" s="175">
        <v>91</v>
      </c>
      <c r="E633" s="175">
        <v>93</v>
      </c>
    </row>
    <row r="634" spans="1:7" ht="27.6" x14ac:dyDescent="0.25">
      <c r="A634" s="180"/>
      <c r="B634" s="180" t="s">
        <v>1260</v>
      </c>
      <c r="C634" s="167" t="s">
        <v>575</v>
      </c>
      <c r="D634" s="175">
        <v>94</v>
      </c>
      <c r="E634" s="175">
        <v>96</v>
      </c>
    </row>
    <row r="635" spans="1:7" ht="27.6" x14ac:dyDescent="0.25">
      <c r="A635" s="180"/>
      <c r="B635" s="180" t="s">
        <v>1261</v>
      </c>
      <c r="C635" s="167" t="s">
        <v>577</v>
      </c>
      <c r="D635" s="175">
        <v>97</v>
      </c>
      <c r="E635" s="175">
        <v>99</v>
      </c>
    </row>
    <row r="636" spans="1:7" ht="27.6" x14ac:dyDescent="0.25">
      <c r="A636" s="180"/>
      <c r="B636" s="180" t="s">
        <v>1262</v>
      </c>
      <c r="C636" s="167" t="s">
        <v>574</v>
      </c>
      <c r="D636" s="175">
        <v>100</v>
      </c>
      <c r="E636" s="175">
        <v>102</v>
      </c>
    </row>
    <row r="637" spans="1:7" ht="27.6" x14ac:dyDescent="0.25">
      <c r="A637" s="180"/>
      <c r="B637" s="180" t="s">
        <v>1263</v>
      </c>
      <c r="C637" s="167" t="s">
        <v>576</v>
      </c>
      <c r="D637" s="175">
        <v>103</v>
      </c>
      <c r="E637" s="175">
        <v>105</v>
      </c>
    </row>
    <row r="638" spans="1:7" ht="27.6" x14ac:dyDescent="0.25">
      <c r="A638" s="180"/>
      <c r="B638" s="180" t="s">
        <v>1264</v>
      </c>
      <c r="C638" s="167" t="s">
        <v>811</v>
      </c>
      <c r="D638" s="175">
        <v>106</v>
      </c>
      <c r="E638" s="175">
        <v>108</v>
      </c>
    </row>
    <row r="639" spans="1:7" ht="27.6" x14ac:dyDescent="0.25">
      <c r="A639" s="180"/>
      <c r="B639" s="180" t="s">
        <v>1265</v>
      </c>
      <c r="C639" s="167" t="s">
        <v>812</v>
      </c>
      <c r="D639" s="175">
        <v>109</v>
      </c>
      <c r="E639" s="175">
        <v>111</v>
      </c>
    </row>
    <row r="640" spans="1:7" ht="27.6" x14ac:dyDescent="0.25">
      <c r="A640" s="180"/>
      <c r="B640" s="180" t="s">
        <v>1266</v>
      </c>
      <c r="C640" s="167" t="s">
        <v>813</v>
      </c>
      <c r="D640" s="175">
        <v>112</v>
      </c>
      <c r="E640" s="175">
        <v>113</v>
      </c>
    </row>
    <row r="641" spans="1:7" ht="27.6" x14ac:dyDescent="0.25">
      <c r="A641" s="180"/>
      <c r="B641" s="180" t="s">
        <v>1267</v>
      </c>
      <c r="C641" s="167" t="s">
        <v>814</v>
      </c>
      <c r="D641" s="175">
        <v>114</v>
      </c>
      <c r="E641" s="175">
        <v>116</v>
      </c>
    </row>
    <row r="642" spans="1:7" ht="27.6" x14ac:dyDescent="0.25">
      <c r="A642" s="180"/>
      <c r="B642" s="180" t="s">
        <v>1268</v>
      </c>
      <c r="C642" s="167" t="s">
        <v>815</v>
      </c>
      <c r="D642" s="175">
        <v>117</v>
      </c>
      <c r="E642" s="175">
        <v>119</v>
      </c>
    </row>
    <row r="643" spans="1:7" ht="27.6" x14ac:dyDescent="0.25">
      <c r="A643" s="180"/>
      <c r="B643" s="180" t="s">
        <v>1269</v>
      </c>
      <c r="C643" s="167" t="s">
        <v>1250</v>
      </c>
      <c r="D643" s="175">
        <v>120</v>
      </c>
      <c r="E643" s="175">
        <v>122</v>
      </c>
    </row>
    <row r="644" spans="1:7" ht="27.6" x14ac:dyDescent="0.25">
      <c r="A644" s="180"/>
      <c r="B644" s="180" t="s">
        <v>1270</v>
      </c>
      <c r="C644" s="167" t="s">
        <v>810</v>
      </c>
      <c r="D644" s="175">
        <v>123</v>
      </c>
      <c r="E644" s="175">
        <v>130</v>
      </c>
    </row>
    <row r="645" spans="1:7" x14ac:dyDescent="0.25">
      <c r="A645" s="171"/>
      <c r="B645" s="171" t="s">
        <v>1359</v>
      </c>
      <c r="C645" s="192" t="s">
        <v>774</v>
      </c>
      <c r="D645" s="193"/>
      <c r="E645" s="193"/>
      <c r="G645" s="157">
        <v>1</v>
      </c>
    </row>
    <row r="646" spans="1:7" x14ac:dyDescent="0.25">
      <c r="A646" s="198"/>
      <c r="B646" s="198" t="s">
        <v>13</v>
      </c>
      <c r="C646" s="167" t="s">
        <v>755</v>
      </c>
      <c r="D646" s="175">
        <v>1</v>
      </c>
      <c r="E646" s="175">
        <v>90</v>
      </c>
    </row>
    <row r="647" spans="1:7" ht="27.6" x14ac:dyDescent="0.25">
      <c r="A647" s="180"/>
      <c r="B647" s="180" t="s">
        <v>1360</v>
      </c>
      <c r="C647" s="167" t="s">
        <v>1251</v>
      </c>
      <c r="D647" s="175">
        <v>91</v>
      </c>
      <c r="E647" s="175">
        <v>93</v>
      </c>
    </row>
    <row r="648" spans="1:7" ht="27.6" x14ac:dyDescent="0.25">
      <c r="A648" s="180"/>
      <c r="B648" s="180" t="s">
        <v>1361</v>
      </c>
      <c r="C648" s="167" t="s">
        <v>1252</v>
      </c>
      <c r="D648" s="175">
        <v>94</v>
      </c>
      <c r="E648" s="175">
        <v>96</v>
      </c>
    </row>
    <row r="649" spans="1:7" ht="27.6" x14ac:dyDescent="0.25">
      <c r="A649" s="180"/>
      <c r="B649" s="180" t="s">
        <v>1362</v>
      </c>
      <c r="C649" s="167" t="s">
        <v>1253</v>
      </c>
      <c r="D649" s="175">
        <v>97</v>
      </c>
      <c r="E649" s="175">
        <v>99</v>
      </c>
    </row>
    <row r="650" spans="1:7" ht="27.6" x14ac:dyDescent="0.25">
      <c r="A650" s="180"/>
      <c r="B650" s="180" t="s">
        <v>1363</v>
      </c>
      <c r="C650" s="167" t="s">
        <v>1254</v>
      </c>
      <c r="D650" s="175">
        <v>100</v>
      </c>
      <c r="E650" s="175">
        <v>102</v>
      </c>
    </row>
    <row r="651" spans="1:7" ht="27.6" x14ac:dyDescent="0.25">
      <c r="A651" s="180"/>
      <c r="B651" s="180" t="s">
        <v>1364</v>
      </c>
      <c r="C651" s="167" t="s">
        <v>1062</v>
      </c>
      <c r="D651" s="175">
        <v>103</v>
      </c>
      <c r="E651" s="175">
        <v>105</v>
      </c>
    </row>
    <row r="652" spans="1:7" ht="27.6" x14ac:dyDescent="0.25">
      <c r="A652" s="180"/>
      <c r="B652" s="180" t="s">
        <v>1365</v>
      </c>
      <c r="C652" s="167" t="s">
        <v>1063</v>
      </c>
      <c r="D652" s="175">
        <v>106</v>
      </c>
      <c r="E652" s="175">
        <v>108</v>
      </c>
    </row>
    <row r="653" spans="1:7" ht="27.6" x14ac:dyDescent="0.25">
      <c r="A653" s="180"/>
      <c r="B653" s="180" t="s">
        <v>1366</v>
      </c>
      <c r="C653" s="167" t="s">
        <v>1064</v>
      </c>
      <c r="D653" s="175">
        <v>109</v>
      </c>
      <c r="E653" s="175">
        <v>111</v>
      </c>
    </row>
    <row r="654" spans="1:7" ht="27.6" x14ac:dyDescent="0.25">
      <c r="A654" s="180"/>
      <c r="B654" s="180" t="s">
        <v>1367</v>
      </c>
      <c r="C654" s="167" t="s">
        <v>1065</v>
      </c>
      <c r="D654" s="175">
        <v>112</v>
      </c>
      <c r="E654" s="175">
        <v>113</v>
      </c>
    </row>
    <row r="655" spans="1:7" ht="27.6" x14ac:dyDescent="0.25">
      <c r="A655" s="180"/>
      <c r="B655" s="180" t="s">
        <v>1368</v>
      </c>
      <c r="C655" s="167" t="s">
        <v>1255</v>
      </c>
      <c r="D655" s="175">
        <v>114</v>
      </c>
      <c r="E655" s="175">
        <v>116</v>
      </c>
    </row>
    <row r="656" spans="1:7" ht="27.6" x14ac:dyDescent="0.25">
      <c r="A656" s="180"/>
      <c r="B656" s="180" t="s">
        <v>1369</v>
      </c>
      <c r="C656" s="167" t="s">
        <v>1256</v>
      </c>
      <c r="D656" s="175">
        <v>117</v>
      </c>
      <c r="E656" s="175">
        <v>119</v>
      </c>
    </row>
    <row r="657" spans="1:7" ht="27.6" x14ac:dyDescent="0.25">
      <c r="A657" s="180"/>
      <c r="B657" s="180" t="s">
        <v>1370</v>
      </c>
      <c r="C657" s="167" t="s">
        <v>1257</v>
      </c>
      <c r="D657" s="175">
        <v>120</v>
      </c>
      <c r="E657" s="175">
        <v>122</v>
      </c>
    </row>
    <row r="658" spans="1:7" ht="27.6" x14ac:dyDescent="0.25">
      <c r="A658" s="180"/>
      <c r="B658" s="180" t="s">
        <v>1371</v>
      </c>
      <c r="C658" s="167" t="s">
        <v>816</v>
      </c>
      <c r="D658" s="175">
        <v>123</v>
      </c>
      <c r="E658" s="175">
        <v>130</v>
      </c>
    </row>
    <row r="659" spans="1:7" x14ac:dyDescent="0.25">
      <c r="A659" s="171"/>
      <c r="B659" s="171" t="s">
        <v>1095</v>
      </c>
      <c r="C659" s="192" t="s">
        <v>653</v>
      </c>
      <c r="D659" s="193"/>
      <c r="E659" s="193"/>
    </row>
    <row r="660" spans="1:7" x14ac:dyDescent="0.25">
      <c r="A660" s="195"/>
      <c r="B660" s="352" t="s">
        <v>1096</v>
      </c>
      <c r="C660" s="167" t="s">
        <v>757</v>
      </c>
      <c r="D660" s="189">
        <v>1</v>
      </c>
      <c r="E660" s="189">
        <v>90</v>
      </c>
      <c r="G660" s="157">
        <v>1</v>
      </c>
    </row>
    <row r="661" spans="1:7" x14ac:dyDescent="0.25">
      <c r="A661" s="195"/>
      <c r="B661" s="353"/>
      <c r="C661" s="167" t="s">
        <v>1372</v>
      </c>
      <c r="D661" s="189">
        <v>91</v>
      </c>
      <c r="E661" s="189">
        <v>120</v>
      </c>
    </row>
    <row r="662" spans="1:7" x14ac:dyDescent="0.25">
      <c r="A662" s="195"/>
      <c r="B662" s="354" t="s">
        <v>1097</v>
      </c>
      <c r="C662" s="167" t="s">
        <v>757</v>
      </c>
      <c r="D662" s="189">
        <v>1</v>
      </c>
      <c r="E662" s="189">
        <v>90</v>
      </c>
      <c r="G662" s="157">
        <v>1</v>
      </c>
    </row>
    <row r="663" spans="1:7" x14ac:dyDescent="0.25">
      <c r="A663" s="195"/>
      <c r="B663" s="355"/>
      <c r="C663" s="167" t="s">
        <v>1373</v>
      </c>
      <c r="D663" s="189">
        <v>91</v>
      </c>
      <c r="E663" s="189">
        <v>120</v>
      </c>
    </row>
    <row r="664" spans="1:7" x14ac:dyDescent="0.25">
      <c r="A664" s="171"/>
      <c r="B664" s="171" t="s">
        <v>1098</v>
      </c>
      <c r="C664" s="192" t="s">
        <v>773</v>
      </c>
      <c r="D664" s="193"/>
      <c r="E664" s="193"/>
      <c r="G664" s="157">
        <v>1</v>
      </c>
    </row>
    <row r="665" spans="1:7" x14ac:dyDescent="0.25">
      <c r="A665" s="195"/>
      <c r="B665" s="180" t="s">
        <v>13</v>
      </c>
      <c r="C665" s="167" t="s">
        <v>757</v>
      </c>
      <c r="D665" s="189">
        <v>1</v>
      </c>
      <c r="E665" s="189">
        <v>90</v>
      </c>
    </row>
    <row r="666" spans="1:7" x14ac:dyDescent="0.25">
      <c r="A666" s="180"/>
      <c r="B666" s="180" t="s">
        <v>1099</v>
      </c>
      <c r="C666" s="167" t="s">
        <v>627</v>
      </c>
      <c r="D666" s="175">
        <v>91</v>
      </c>
      <c r="E666" s="175">
        <v>93</v>
      </c>
    </row>
    <row r="667" spans="1:7" x14ac:dyDescent="0.25">
      <c r="A667" s="180"/>
      <c r="B667" s="180" t="s">
        <v>1271</v>
      </c>
      <c r="C667" s="167" t="s">
        <v>628</v>
      </c>
      <c r="D667" s="175">
        <v>94</v>
      </c>
      <c r="E667" s="175">
        <v>96</v>
      </c>
    </row>
    <row r="668" spans="1:7" x14ac:dyDescent="0.25">
      <c r="A668" s="180"/>
      <c r="B668" s="180" t="s">
        <v>1272</v>
      </c>
      <c r="C668" s="167" t="s">
        <v>629</v>
      </c>
      <c r="D668" s="175">
        <v>97</v>
      </c>
      <c r="E668" s="175">
        <v>99</v>
      </c>
    </row>
    <row r="669" spans="1:7" x14ac:dyDescent="0.25">
      <c r="A669" s="180"/>
      <c r="B669" s="180" t="s">
        <v>1273</v>
      </c>
      <c r="C669" s="167" t="s">
        <v>630</v>
      </c>
      <c r="D669" s="175">
        <v>100</v>
      </c>
      <c r="E669" s="175">
        <v>102</v>
      </c>
    </row>
    <row r="670" spans="1:7" x14ac:dyDescent="0.25">
      <c r="A670" s="180"/>
      <c r="B670" s="180" t="s">
        <v>1274</v>
      </c>
      <c r="C670" s="167" t="s">
        <v>631</v>
      </c>
      <c r="D670" s="175">
        <v>103</v>
      </c>
      <c r="E670" s="175">
        <v>105</v>
      </c>
    </row>
    <row r="671" spans="1:7" x14ac:dyDescent="0.25">
      <c r="A671" s="180"/>
      <c r="B671" s="180" t="s">
        <v>1275</v>
      </c>
      <c r="C671" s="167" t="s">
        <v>632</v>
      </c>
      <c r="D671" s="175">
        <v>106</v>
      </c>
      <c r="E671" s="175">
        <v>108</v>
      </c>
    </row>
    <row r="672" spans="1:7" x14ac:dyDescent="0.25">
      <c r="A672" s="180"/>
      <c r="B672" s="180" t="s">
        <v>1276</v>
      </c>
      <c r="C672" s="167" t="s">
        <v>633</v>
      </c>
      <c r="D672" s="175">
        <v>109</v>
      </c>
      <c r="E672" s="175">
        <v>111</v>
      </c>
    </row>
    <row r="673" spans="1:7" x14ac:dyDescent="0.25">
      <c r="A673" s="180"/>
      <c r="B673" s="180" t="s">
        <v>1277</v>
      </c>
      <c r="C673" s="167" t="s">
        <v>634</v>
      </c>
      <c r="D673" s="175">
        <v>112</v>
      </c>
      <c r="E673" s="175">
        <v>113</v>
      </c>
    </row>
    <row r="674" spans="1:7" x14ac:dyDescent="0.25">
      <c r="A674" s="180"/>
      <c r="B674" s="180" t="s">
        <v>1278</v>
      </c>
      <c r="C674" s="167" t="s">
        <v>635</v>
      </c>
      <c r="D674" s="175">
        <v>114</v>
      </c>
      <c r="E674" s="175">
        <v>116</v>
      </c>
    </row>
    <row r="675" spans="1:7" x14ac:dyDescent="0.25">
      <c r="A675" s="180"/>
      <c r="B675" s="180" t="s">
        <v>1279</v>
      </c>
      <c r="C675" s="167" t="s">
        <v>636</v>
      </c>
      <c r="D675" s="175">
        <v>117</v>
      </c>
      <c r="E675" s="175">
        <v>119</v>
      </c>
    </row>
    <row r="676" spans="1:7" x14ac:dyDescent="0.25">
      <c r="A676" s="180"/>
      <c r="B676" s="180" t="s">
        <v>1280</v>
      </c>
      <c r="C676" s="167" t="s">
        <v>637</v>
      </c>
      <c r="D676" s="175">
        <v>120</v>
      </c>
      <c r="E676" s="175">
        <v>122</v>
      </c>
    </row>
    <row r="677" spans="1:7" ht="27.6" x14ac:dyDescent="0.25">
      <c r="A677" s="180"/>
      <c r="B677" s="180" t="s">
        <v>1281</v>
      </c>
      <c r="C677" s="167" t="s">
        <v>817</v>
      </c>
      <c r="D677" s="175">
        <v>123</v>
      </c>
      <c r="E677" s="175">
        <v>130</v>
      </c>
    </row>
    <row r="678" spans="1:7" x14ac:dyDescent="0.25">
      <c r="A678" s="171"/>
      <c r="B678" s="171" t="s">
        <v>1374</v>
      </c>
      <c r="C678" s="192" t="s">
        <v>774</v>
      </c>
      <c r="D678" s="193"/>
      <c r="E678" s="193"/>
      <c r="G678" s="157">
        <v>1</v>
      </c>
    </row>
    <row r="679" spans="1:7" x14ac:dyDescent="0.25">
      <c r="A679" s="195"/>
      <c r="B679" s="180" t="s">
        <v>13</v>
      </c>
      <c r="C679" s="167" t="s">
        <v>757</v>
      </c>
      <c r="D679" s="189">
        <v>1</v>
      </c>
      <c r="E679" s="189">
        <v>90</v>
      </c>
    </row>
    <row r="680" spans="1:7" x14ac:dyDescent="0.25">
      <c r="A680" s="180"/>
      <c r="B680" s="180" t="s">
        <v>1375</v>
      </c>
      <c r="C680" s="167" t="s">
        <v>638</v>
      </c>
      <c r="D680" s="175">
        <v>91</v>
      </c>
      <c r="E680" s="175">
        <v>93</v>
      </c>
    </row>
    <row r="681" spans="1:7" x14ac:dyDescent="0.25">
      <c r="A681" s="180"/>
      <c r="B681" s="180" t="s">
        <v>1376</v>
      </c>
      <c r="C681" s="167" t="s">
        <v>639</v>
      </c>
      <c r="D681" s="175">
        <v>94</v>
      </c>
      <c r="E681" s="175">
        <v>96</v>
      </c>
    </row>
    <row r="682" spans="1:7" x14ac:dyDescent="0.25">
      <c r="A682" s="180"/>
      <c r="B682" s="180" t="s">
        <v>1377</v>
      </c>
      <c r="C682" s="167" t="s">
        <v>640</v>
      </c>
      <c r="D682" s="175">
        <v>97</v>
      </c>
      <c r="E682" s="175">
        <v>99</v>
      </c>
    </row>
    <row r="683" spans="1:7" x14ac:dyDescent="0.25">
      <c r="A683" s="180"/>
      <c r="B683" s="180" t="s">
        <v>1378</v>
      </c>
      <c r="C683" s="167" t="s">
        <v>641</v>
      </c>
      <c r="D683" s="175">
        <v>100</v>
      </c>
      <c r="E683" s="175">
        <v>102</v>
      </c>
    </row>
    <row r="684" spans="1:7" x14ac:dyDescent="0.25">
      <c r="A684" s="180"/>
      <c r="B684" s="180" t="s">
        <v>1379</v>
      </c>
      <c r="C684" s="167" t="s">
        <v>642</v>
      </c>
      <c r="D684" s="175">
        <v>103</v>
      </c>
      <c r="E684" s="175">
        <v>105</v>
      </c>
    </row>
    <row r="685" spans="1:7" x14ac:dyDescent="0.25">
      <c r="A685" s="180"/>
      <c r="B685" s="180" t="s">
        <v>1380</v>
      </c>
      <c r="C685" s="167" t="s">
        <v>643</v>
      </c>
      <c r="D685" s="175">
        <v>106</v>
      </c>
      <c r="E685" s="175">
        <v>108</v>
      </c>
    </row>
    <row r="686" spans="1:7" x14ac:dyDescent="0.25">
      <c r="A686" s="180"/>
      <c r="B686" s="180" t="s">
        <v>1381</v>
      </c>
      <c r="C686" s="167" t="s">
        <v>644</v>
      </c>
      <c r="D686" s="175">
        <v>109</v>
      </c>
      <c r="E686" s="175">
        <v>111</v>
      </c>
    </row>
    <row r="687" spans="1:7" x14ac:dyDescent="0.25">
      <c r="A687" s="180"/>
      <c r="B687" s="180" t="s">
        <v>1382</v>
      </c>
      <c r="C687" s="167" t="s">
        <v>645</v>
      </c>
      <c r="D687" s="175">
        <v>112</v>
      </c>
      <c r="E687" s="175">
        <v>113</v>
      </c>
    </row>
    <row r="688" spans="1:7" x14ac:dyDescent="0.25">
      <c r="A688" s="180"/>
      <c r="B688" s="180" t="s">
        <v>1383</v>
      </c>
      <c r="C688" s="167" t="s">
        <v>1282</v>
      </c>
      <c r="D688" s="175">
        <v>114</v>
      </c>
      <c r="E688" s="175">
        <v>116</v>
      </c>
    </row>
    <row r="689" spans="1:7" x14ac:dyDescent="0.25">
      <c r="A689" s="180"/>
      <c r="B689" s="180" t="s">
        <v>1384</v>
      </c>
      <c r="C689" s="167" t="s">
        <v>1283</v>
      </c>
      <c r="D689" s="175">
        <v>117</v>
      </c>
      <c r="E689" s="175">
        <v>119</v>
      </c>
    </row>
    <row r="690" spans="1:7" x14ac:dyDescent="0.25">
      <c r="A690" s="180"/>
      <c r="B690" s="180" t="s">
        <v>1385</v>
      </c>
      <c r="C690" s="167" t="s">
        <v>1284</v>
      </c>
      <c r="D690" s="175">
        <v>120</v>
      </c>
      <c r="E690" s="175">
        <v>122</v>
      </c>
    </row>
    <row r="691" spans="1:7" ht="27.6" x14ac:dyDescent="0.25">
      <c r="A691" s="180"/>
      <c r="B691" s="180" t="s">
        <v>1386</v>
      </c>
      <c r="C691" s="167" t="s">
        <v>818</v>
      </c>
      <c r="D691" s="175">
        <v>123</v>
      </c>
      <c r="E691" s="175">
        <v>130</v>
      </c>
    </row>
    <row r="692" spans="1:7" x14ac:dyDescent="0.25">
      <c r="A692" s="171"/>
      <c r="B692" s="171" t="s">
        <v>1073</v>
      </c>
      <c r="C692" s="192" t="s">
        <v>654</v>
      </c>
      <c r="D692" s="193"/>
      <c r="E692" s="193"/>
    </row>
    <row r="693" spans="1:7" x14ac:dyDescent="0.25">
      <c r="A693" s="198"/>
      <c r="B693" s="194" t="s">
        <v>13</v>
      </c>
      <c r="C693" s="167" t="s">
        <v>758</v>
      </c>
      <c r="D693" s="189">
        <v>1</v>
      </c>
      <c r="E693" s="189">
        <v>90</v>
      </c>
    </row>
    <row r="694" spans="1:7" x14ac:dyDescent="0.25">
      <c r="A694" s="171"/>
      <c r="B694" s="171" t="s">
        <v>1100</v>
      </c>
      <c r="C694" s="192" t="s">
        <v>773</v>
      </c>
      <c r="D694" s="193"/>
      <c r="E694" s="193"/>
      <c r="G694" s="157">
        <v>1</v>
      </c>
    </row>
    <row r="695" spans="1:7" ht="27.6" x14ac:dyDescent="0.25">
      <c r="A695" s="180"/>
      <c r="B695" s="180" t="s">
        <v>1285</v>
      </c>
      <c r="C695" s="167" t="s">
        <v>591</v>
      </c>
      <c r="D695" s="175">
        <v>91</v>
      </c>
      <c r="E695" s="175">
        <v>93</v>
      </c>
    </row>
    <row r="696" spans="1:7" ht="27.6" x14ac:dyDescent="0.25">
      <c r="A696" s="180"/>
      <c r="B696" s="180" t="s">
        <v>1288</v>
      </c>
      <c r="C696" s="167" t="s">
        <v>593</v>
      </c>
      <c r="D696" s="175">
        <v>94</v>
      </c>
      <c r="E696" s="175">
        <v>96</v>
      </c>
    </row>
    <row r="697" spans="1:7" ht="27.6" x14ac:dyDescent="0.25">
      <c r="A697" s="180"/>
      <c r="B697" s="180" t="s">
        <v>1289</v>
      </c>
      <c r="C697" s="167" t="s">
        <v>595</v>
      </c>
      <c r="D697" s="175">
        <v>97</v>
      </c>
      <c r="E697" s="175">
        <v>99</v>
      </c>
    </row>
    <row r="698" spans="1:7" ht="27.6" x14ac:dyDescent="0.25">
      <c r="A698" s="180"/>
      <c r="B698" s="180" t="s">
        <v>1290</v>
      </c>
      <c r="C698" s="167" t="s">
        <v>592</v>
      </c>
      <c r="D698" s="175">
        <v>100</v>
      </c>
      <c r="E698" s="175">
        <v>102</v>
      </c>
    </row>
    <row r="699" spans="1:7" ht="27.6" x14ac:dyDescent="0.25">
      <c r="A699" s="180"/>
      <c r="B699" s="180" t="s">
        <v>1291</v>
      </c>
      <c r="C699" s="167" t="s">
        <v>594</v>
      </c>
      <c r="D699" s="175">
        <v>103</v>
      </c>
      <c r="E699" s="175">
        <v>105</v>
      </c>
    </row>
    <row r="700" spans="1:7" ht="27.6" x14ac:dyDescent="0.25">
      <c r="A700" s="180"/>
      <c r="B700" s="180" t="s">
        <v>1292</v>
      </c>
      <c r="C700" s="167" t="s">
        <v>596</v>
      </c>
      <c r="D700" s="175">
        <v>106</v>
      </c>
      <c r="E700" s="175">
        <v>108</v>
      </c>
    </row>
    <row r="701" spans="1:7" ht="27.6" x14ac:dyDescent="0.25">
      <c r="A701" s="180"/>
      <c r="B701" s="180" t="s">
        <v>1293</v>
      </c>
      <c r="C701" s="167" t="s">
        <v>1286</v>
      </c>
      <c r="D701" s="175">
        <v>109</v>
      </c>
      <c r="E701" s="175">
        <v>111</v>
      </c>
    </row>
    <row r="702" spans="1:7" ht="27.6" x14ac:dyDescent="0.25">
      <c r="A702" s="180"/>
      <c r="B702" s="180" t="s">
        <v>1294</v>
      </c>
      <c r="C702" s="167" t="s">
        <v>598</v>
      </c>
      <c r="D702" s="175">
        <v>112</v>
      </c>
      <c r="E702" s="175">
        <v>113</v>
      </c>
    </row>
    <row r="703" spans="1:7" ht="27.6" x14ac:dyDescent="0.25">
      <c r="A703" s="180"/>
      <c r="B703" s="180" t="s">
        <v>1295</v>
      </c>
      <c r="C703" s="167" t="s">
        <v>599</v>
      </c>
      <c r="D703" s="175">
        <v>114</v>
      </c>
      <c r="E703" s="175">
        <v>116</v>
      </c>
    </row>
    <row r="704" spans="1:7" ht="27.6" x14ac:dyDescent="0.25">
      <c r="A704" s="180"/>
      <c r="B704" s="180" t="s">
        <v>1296</v>
      </c>
      <c r="C704" s="167" t="s">
        <v>597</v>
      </c>
      <c r="D704" s="175">
        <v>117</v>
      </c>
      <c r="E704" s="175">
        <v>119</v>
      </c>
    </row>
    <row r="705" spans="1:7" ht="27.6" x14ac:dyDescent="0.25">
      <c r="A705" s="180"/>
      <c r="B705" s="180" t="s">
        <v>1297</v>
      </c>
      <c r="C705" s="167" t="s">
        <v>1287</v>
      </c>
      <c r="D705" s="175">
        <v>120</v>
      </c>
      <c r="E705" s="175">
        <v>122</v>
      </c>
    </row>
    <row r="706" spans="1:7" ht="27.6" x14ac:dyDescent="0.25">
      <c r="A706" s="180"/>
      <c r="B706" s="180" t="s">
        <v>1298</v>
      </c>
      <c r="C706" s="167" t="s">
        <v>819</v>
      </c>
      <c r="D706" s="175">
        <v>123</v>
      </c>
      <c r="E706" s="175">
        <v>130</v>
      </c>
    </row>
    <row r="707" spans="1:7" x14ac:dyDescent="0.25">
      <c r="A707" s="171"/>
      <c r="B707" s="171" t="s">
        <v>1302</v>
      </c>
      <c r="C707" s="192" t="s">
        <v>774</v>
      </c>
      <c r="D707" s="193"/>
      <c r="E707" s="193"/>
      <c r="G707" s="157">
        <v>1</v>
      </c>
    </row>
    <row r="708" spans="1:7" ht="27.6" x14ac:dyDescent="0.25">
      <c r="A708" s="180"/>
      <c r="B708" s="180" t="s">
        <v>1303</v>
      </c>
      <c r="C708" s="167" t="s">
        <v>600</v>
      </c>
      <c r="D708" s="175">
        <v>91</v>
      </c>
      <c r="E708" s="175">
        <v>93</v>
      </c>
    </row>
    <row r="709" spans="1:7" ht="27.6" x14ac:dyDescent="0.25">
      <c r="A709" s="180"/>
      <c r="B709" s="180" t="s">
        <v>1304</v>
      </c>
      <c r="C709" s="167" t="s">
        <v>601</v>
      </c>
      <c r="D709" s="175">
        <v>94</v>
      </c>
      <c r="E709" s="175">
        <v>96</v>
      </c>
    </row>
    <row r="710" spans="1:7" ht="27.6" x14ac:dyDescent="0.25">
      <c r="A710" s="180"/>
      <c r="B710" s="180" t="s">
        <v>1305</v>
      </c>
      <c r="C710" s="167" t="s">
        <v>602</v>
      </c>
      <c r="D710" s="175">
        <v>97</v>
      </c>
      <c r="E710" s="175">
        <v>99</v>
      </c>
    </row>
    <row r="711" spans="1:7" ht="27.6" x14ac:dyDescent="0.25">
      <c r="A711" s="180"/>
      <c r="B711" s="180" t="s">
        <v>1306</v>
      </c>
      <c r="C711" s="167" t="s">
        <v>609</v>
      </c>
      <c r="D711" s="175">
        <v>100</v>
      </c>
      <c r="E711" s="175">
        <v>102</v>
      </c>
    </row>
    <row r="712" spans="1:7" ht="27.6" x14ac:dyDescent="0.25">
      <c r="A712" s="180"/>
      <c r="B712" s="180" t="s">
        <v>1307</v>
      </c>
      <c r="C712" s="167" t="s">
        <v>1070</v>
      </c>
      <c r="D712" s="175">
        <v>103</v>
      </c>
      <c r="E712" s="175">
        <v>105</v>
      </c>
    </row>
    <row r="713" spans="1:7" ht="27.6" x14ac:dyDescent="0.25">
      <c r="A713" s="180"/>
      <c r="B713" s="180" t="s">
        <v>1308</v>
      </c>
      <c r="C713" s="167" t="s">
        <v>610</v>
      </c>
      <c r="D713" s="175">
        <v>106</v>
      </c>
      <c r="E713" s="175">
        <v>108</v>
      </c>
    </row>
    <row r="714" spans="1:7" ht="27.6" x14ac:dyDescent="0.25">
      <c r="A714" s="180"/>
      <c r="B714" s="180" t="s">
        <v>1309</v>
      </c>
      <c r="C714" s="167" t="s">
        <v>611</v>
      </c>
      <c r="D714" s="175">
        <v>109</v>
      </c>
      <c r="E714" s="175">
        <v>111</v>
      </c>
    </row>
    <row r="715" spans="1:7" ht="27.6" x14ac:dyDescent="0.25">
      <c r="A715" s="180"/>
      <c r="B715" s="180" t="s">
        <v>1310</v>
      </c>
      <c r="C715" s="167" t="s">
        <v>612</v>
      </c>
      <c r="D715" s="175">
        <v>112</v>
      </c>
      <c r="E715" s="175">
        <v>113</v>
      </c>
    </row>
    <row r="716" spans="1:7" ht="27.6" x14ac:dyDescent="0.25">
      <c r="A716" s="180"/>
      <c r="B716" s="180" t="s">
        <v>1311</v>
      </c>
      <c r="C716" s="167" t="s">
        <v>1299</v>
      </c>
      <c r="D716" s="175">
        <v>114</v>
      </c>
      <c r="E716" s="175">
        <v>116</v>
      </c>
    </row>
    <row r="717" spans="1:7" ht="27.6" x14ac:dyDescent="0.25">
      <c r="A717" s="180"/>
      <c r="B717" s="180" t="s">
        <v>1312</v>
      </c>
      <c r="C717" s="167" t="s">
        <v>1300</v>
      </c>
      <c r="D717" s="175">
        <v>117</v>
      </c>
      <c r="E717" s="175">
        <v>119</v>
      </c>
    </row>
    <row r="718" spans="1:7" ht="27.6" x14ac:dyDescent="0.25">
      <c r="A718" s="180"/>
      <c r="B718" s="180" t="s">
        <v>1313</v>
      </c>
      <c r="C718" s="167" t="s">
        <v>1301</v>
      </c>
      <c r="D718" s="175">
        <v>120</v>
      </c>
      <c r="E718" s="175">
        <v>122</v>
      </c>
    </row>
    <row r="719" spans="1:7" ht="27.6" x14ac:dyDescent="0.25">
      <c r="A719" s="180"/>
      <c r="B719" s="180" t="s">
        <v>1314</v>
      </c>
      <c r="C719" s="167" t="s">
        <v>820</v>
      </c>
      <c r="D719" s="175">
        <v>123</v>
      </c>
      <c r="E719" s="175">
        <v>130</v>
      </c>
    </row>
    <row r="720" spans="1:7" x14ac:dyDescent="0.25">
      <c r="A720" s="171"/>
      <c r="B720" s="171" t="s">
        <v>1072</v>
      </c>
      <c r="C720" s="192" t="s">
        <v>655</v>
      </c>
      <c r="D720" s="193"/>
      <c r="E720" s="193"/>
      <c r="G720" s="157">
        <v>1</v>
      </c>
    </row>
    <row r="721" spans="1:7" ht="27.6" x14ac:dyDescent="0.25">
      <c r="A721" s="195"/>
      <c r="B721" s="352" t="s">
        <v>1101</v>
      </c>
      <c r="C721" s="167" t="s">
        <v>759</v>
      </c>
      <c r="D721" s="189">
        <v>1</v>
      </c>
      <c r="E721" s="189">
        <v>90</v>
      </c>
    </row>
    <row r="722" spans="1:7" x14ac:dyDescent="0.25">
      <c r="A722" s="195"/>
      <c r="B722" s="353"/>
      <c r="C722" s="167" t="s">
        <v>1387</v>
      </c>
      <c r="D722" s="189">
        <v>91</v>
      </c>
      <c r="E722" s="189">
        <v>120</v>
      </c>
    </row>
    <row r="723" spans="1:7" ht="27.6" x14ac:dyDescent="0.25">
      <c r="A723" s="195"/>
      <c r="B723" s="354" t="s">
        <v>1315</v>
      </c>
      <c r="C723" s="167" t="s">
        <v>759</v>
      </c>
      <c r="D723" s="189">
        <v>1</v>
      </c>
      <c r="E723" s="189">
        <v>90</v>
      </c>
    </row>
    <row r="724" spans="1:7" x14ac:dyDescent="0.25">
      <c r="A724" s="195"/>
      <c r="B724" s="355"/>
      <c r="C724" s="167" t="s">
        <v>1388</v>
      </c>
      <c r="D724" s="189">
        <v>91</v>
      </c>
      <c r="E724" s="189">
        <v>120</v>
      </c>
    </row>
    <row r="725" spans="1:7" x14ac:dyDescent="0.25">
      <c r="A725" s="171"/>
      <c r="B725" s="171" t="s">
        <v>1316</v>
      </c>
      <c r="C725" s="192" t="s">
        <v>773</v>
      </c>
      <c r="D725" s="193"/>
      <c r="E725" s="193"/>
      <c r="G725" s="157">
        <v>1</v>
      </c>
    </row>
    <row r="726" spans="1:7" ht="27.6" x14ac:dyDescent="0.25">
      <c r="A726" s="195"/>
      <c r="B726" s="195" t="s">
        <v>13</v>
      </c>
      <c r="C726" s="167" t="s">
        <v>759</v>
      </c>
      <c r="D726" s="189">
        <v>1</v>
      </c>
      <c r="E726" s="189">
        <v>90</v>
      </c>
    </row>
    <row r="727" spans="1:7" ht="27.6" x14ac:dyDescent="0.25">
      <c r="A727" s="180"/>
      <c r="B727" s="180" t="s">
        <v>1317</v>
      </c>
      <c r="C727" s="167" t="s">
        <v>624</v>
      </c>
      <c r="D727" s="175">
        <v>91</v>
      </c>
      <c r="E727" s="175">
        <v>93</v>
      </c>
    </row>
    <row r="728" spans="1:7" ht="27.6" x14ac:dyDescent="0.25">
      <c r="A728" s="180"/>
      <c r="B728" s="180" t="s">
        <v>1321</v>
      </c>
      <c r="C728" s="167" t="s">
        <v>579</v>
      </c>
      <c r="D728" s="175">
        <v>94</v>
      </c>
      <c r="E728" s="175">
        <v>96</v>
      </c>
    </row>
    <row r="729" spans="1:7" ht="27.6" x14ac:dyDescent="0.25">
      <c r="A729" s="180"/>
      <c r="B729" s="180" t="s">
        <v>1322</v>
      </c>
      <c r="C729" s="167" t="s">
        <v>581</v>
      </c>
      <c r="D729" s="175">
        <v>97</v>
      </c>
      <c r="E729" s="175">
        <v>99</v>
      </c>
    </row>
    <row r="730" spans="1:7" ht="27.6" x14ac:dyDescent="0.25">
      <c r="A730" s="180"/>
      <c r="B730" s="180" t="s">
        <v>1323</v>
      </c>
      <c r="C730" s="167" t="s">
        <v>578</v>
      </c>
      <c r="D730" s="175">
        <v>100</v>
      </c>
      <c r="E730" s="175">
        <v>102</v>
      </c>
    </row>
    <row r="731" spans="1:7" ht="27.6" x14ac:dyDescent="0.25">
      <c r="A731" s="180"/>
      <c r="B731" s="180" t="s">
        <v>1324</v>
      </c>
      <c r="C731" s="167" t="s">
        <v>580</v>
      </c>
      <c r="D731" s="175">
        <v>103</v>
      </c>
      <c r="E731" s="175">
        <v>105</v>
      </c>
    </row>
    <row r="732" spans="1:7" ht="27.6" x14ac:dyDescent="0.25">
      <c r="A732" s="180"/>
      <c r="B732" s="180" t="s">
        <v>1325</v>
      </c>
      <c r="C732" s="167" t="s">
        <v>582</v>
      </c>
      <c r="D732" s="175">
        <v>106</v>
      </c>
      <c r="E732" s="175">
        <v>108</v>
      </c>
    </row>
    <row r="733" spans="1:7" ht="27.6" x14ac:dyDescent="0.25">
      <c r="A733" s="180"/>
      <c r="B733" s="180" t="s">
        <v>1326</v>
      </c>
      <c r="C733" s="167" t="s">
        <v>585</v>
      </c>
      <c r="D733" s="175">
        <v>109</v>
      </c>
      <c r="E733" s="175">
        <v>111</v>
      </c>
    </row>
    <row r="734" spans="1:7" ht="27.6" x14ac:dyDescent="0.25">
      <c r="A734" s="180"/>
      <c r="B734" s="180" t="s">
        <v>1327</v>
      </c>
      <c r="C734" s="167" t="s">
        <v>586</v>
      </c>
      <c r="D734" s="175">
        <v>112</v>
      </c>
      <c r="E734" s="175">
        <v>113</v>
      </c>
    </row>
    <row r="735" spans="1:7" ht="27.6" x14ac:dyDescent="0.25">
      <c r="A735" s="180"/>
      <c r="B735" s="180" t="s">
        <v>1328</v>
      </c>
      <c r="C735" s="167" t="s">
        <v>587</v>
      </c>
      <c r="D735" s="175">
        <v>114</v>
      </c>
      <c r="E735" s="175">
        <v>116</v>
      </c>
    </row>
    <row r="736" spans="1:7" ht="27.6" x14ac:dyDescent="0.25">
      <c r="A736" s="180"/>
      <c r="B736" s="180" t="s">
        <v>1329</v>
      </c>
      <c r="C736" s="167" t="s">
        <v>583</v>
      </c>
      <c r="D736" s="175">
        <v>117</v>
      </c>
      <c r="E736" s="175">
        <v>119</v>
      </c>
    </row>
    <row r="737" spans="1:7" ht="27.6" x14ac:dyDescent="0.25">
      <c r="A737" s="180"/>
      <c r="B737" s="180" t="s">
        <v>1330</v>
      </c>
      <c r="C737" s="167" t="s">
        <v>584</v>
      </c>
      <c r="D737" s="175">
        <v>120</v>
      </c>
      <c r="E737" s="175">
        <v>122</v>
      </c>
    </row>
    <row r="738" spans="1:7" ht="27.6" x14ac:dyDescent="0.25">
      <c r="A738" s="180"/>
      <c r="B738" s="180" t="s">
        <v>1331</v>
      </c>
      <c r="C738" s="167" t="s">
        <v>821</v>
      </c>
      <c r="D738" s="175">
        <v>123</v>
      </c>
      <c r="E738" s="175">
        <v>130</v>
      </c>
    </row>
    <row r="739" spans="1:7" x14ac:dyDescent="0.25">
      <c r="A739" s="171"/>
      <c r="B739" s="171" t="s">
        <v>1389</v>
      </c>
      <c r="C739" s="192" t="s">
        <v>774</v>
      </c>
      <c r="D739" s="193"/>
      <c r="E739" s="193"/>
      <c r="G739" s="157">
        <v>1</v>
      </c>
    </row>
    <row r="740" spans="1:7" ht="27.6" x14ac:dyDescent="0.25">
      <c r="A740" s="195"/>
      <c r="B740" s="195" t="s">
        <v>13</v>
      </c>
      <c r="C740" s="167" t="s">
        <v>759</v>
      </c>
      <c r="D740" s="189">
        <v>1</v>
      </c>
      <c r="E740" s="189">
        <v>90</v>
      </c>
    </row>
    <row r="741" spans="1:7" ht="27.6" x14ac:dyDescent="0.25">
      <c r="A741" s="180"/>
      <c r="B741" s="180" t="s">
        <v>1317</v>
      </c>
      <c r="C741" s="167" t="s">
        <v>588</v>
      </c>
      <c r="D741" s="175">
        <v>91</v>
      </c>
      <c r="E741" s="175">
        <v>93</v>
      </c>
    </row>
    <row r="742" spans="1:7" ht="27.6" x14ac:dyDescent="0.25">
      <c r="A742" s="180"/>
      <c r="B742" s="180" t="s">
        <v>1321</v>
      </c>
      <c r="C742" s="167" t="s">
        <v>589</v>
      </c>
      <c r="D742" s="175">
        <v>94</v>
      </c>
      <c r="E742" s="175">
        <v>96</v>
      </c>
    </row>
    <row r="743" spans="1:7" ht="27.6" x14ac:dyDescent="0.25">
      <c r="A743" s="180"/>
      <c r="B743" s="180" t="s">
        <v>1322</v>
      </c>
      <c r="C743" s="167" t="s">
        <v>590</v>
      </c>
      <c r="D743" s="175">
        <v>97</v>
      </c>
      <c r="E743" s="175">
        <v>99</v>
      </c>
    </row>
    <row r="744" spans="1:7" ht="27.6" x14ac:dyDescent="0.25">
      <c r="A744" s="180"/>
      <c r="B744" s="180" t="s">
        <v>1323</v>
      </c>
      <c r="C744" s="167" t="s">
        <v>613</v>
      </c>
      <c r="D744" s="175">
        <v>100</v>
      </c>
      <c r="E744" s="175">
        <v>102</v>
      </c>
    </row>
    <row r="745" spans="1:7" ht="27.6" x14ac:dyDescent="0.25">
      <c r="A745" s="180"/>
      <c r="B745" s="180" t="s">
        <v>1324</v>
      </c>
      <c r="C745" s="167" t="s">
        <v>614</v>
      </c>
      <c r="D745" s="175">
        <v>103</v>
      </c>
      <c r="E745" s="175">
        <v>105</v>
      </c>
    </row>
    <row r="746" spans="1:7" ht="27.6" x14ac:dyDescent="0.25">
      <c r="A746" s="180"/>
      <c r="B746" s="180" t="s">
        <v>1325</v>
      </c>
      <c r="C746" s="167" t="s">
        <v>615</v>
      </c>
      <c r="D746" s="175">
        <v>106</v>
      </c>
      <c r="E746" s="175">
        <v>108</v>
      </c>
    </row>
    <row r="747" spans="1:7" ht="27.6" x14ac:dyDescent="0.25">
      <c r="A747" s="180"/>
      <c r="B747" s="180" t="s">
        <v>1326</v>
      </c>
      <c r="C747" s="167" t="s">
        <v>616</v>
      </c>
      <c r="D747" s="175">
        <v>109</v>
      </c>
      <c r="E747" s="175">
        <v>111</v>
      </c>
    </row>
    <row r="748" spans="1:7" ht="27.6" x14ac:dyDescent="0.25">
      <c r="A748" s="180"/>
      <c r="B748" s="180" t="s">
        <v>1327</v>
      </c>
      <c r="C748" s="167" t="s">
        <v>617</v>
      </c>
      <c r="D748" s="175">
        <v>112</v>
      </c>
      <c r="E748" s="175">
        <v>113</v>
      </c>
    </row>
    <row r="749" spans="1:7" ht="27.6" x14ac:dyDescent="0.25">
      <c r="A749" s="180"/>
      <c r="B749" s="180" t="s">
        <v>1328</v>
      </c>
      <c r="C749" s="167" t="s">
        <v>1318</v>
      </c>
      <c r="D749" s="175">
        <v>114</v>
      </c>
      <c r="E749" s="175">
        <v>116</v>
      </c>
    </row>
    <row r="750" spans="1:7" ht="27.6" x14ac:dyDescent="0.25">
      <c r="A750" s="180"/>
      <c r="B750" s="180" t="s">
        <v>1329</v>
      </c>
      <c r="C750" s="167" t="s">
        <v>1319</v>
      </c>
      <c r="D750" s="175">
        <v>117</v>
      </c>
      <c r="E750" s="175">
        <v>119</v>
      </c>
    </row>
    <row r="751" spans="1:7" ht="27.6" x14ac:dyDescent="0.25">
      <c r="A751" s="180"/>
      <c r="B751" s="180" t="s">
        <v>1330</v>
      </c>
      <c r="C751" s="167" t="s">
        <v>1320</v>
      </c>
      <c r="D751" s="175">
        <v>120</v>
      </c>
      <c r="E751" s="175">
        <v>122</v>
      </c>
    </row>
    <row r="752" spans="1:7" ht="27.6" x14ac:dyDescent="0.25">
      <c r="A752" s="180"/>
      <c r="B752" s="180" t="s">
        <v>1331</v>
      </c>
      <c r="C752" s="167" t="s">
        <v>822</v>
      </c>
      <c r="D752" s="175">
        <v>123</v>
      </c>
      <c r="E752" s="175">
        <v>130</v>
      </c>
    </row>
    <row r="753" spans="1:7" x14ac:dyDescent="0.25">
      <c r="A753" s="171"/>
      <c r="B753" s="171" t="s">
        <v>1332</v>
      </c>
      <c r="C753" s="192" t="s">
        <v>656</v>
      </c>
      <c r="D753" s="193"/>
      <c r="E753" s="193"/>
      <c r="G753" s="157">
        <v>1</v>
      </c>
    </row>
    <row r="754" spans="1:7" x14ac:dyDescent="0.25">
      <c r="A754" s="198"/>
      <c r="B754" s="180" t="s">
        <v>13</v>
      </c>
      <c r="C754" s="167" t="s">
        <v>760</v>
      </c>
      <c r="D754" s="175">
        <v>1</v>
      </c>
      <c r="E754" s="175">
        <v>90</v>
      </c>
    </row>
    <row r="755" spans="1:7" x14ac:dyDescent="0.25">
      <c r="A755" s="198"/>
      <c r="B755" s="336" t="s">
        <v>1100</v>
      </c>
      <c r="C755" s="167" t="s">
        <v>1071</v>
      </c>
      <c r="D755" s="189">
        <v>91</v>
      </c>
      <c r="E755" s="189">
        <v>120</v>
      </c>
    </row>
    <row r="756" spans="1:7" x14ac:dyDescent="0.25">
      <c r="A756" s="180"/>
      <c r="B756" s="337"/>
      <c r="C756" s="167" t="s">
        <v>618</v>
      </c>
      <c r="D756" s="189">
        <v>91</v>
      </c>
      <c r="E756" s="189">
        <v>120</v>
      </c>
    </row>
    <row r="757" spans="1:7" x14ac:dyDescent="0.25">
      <c r="A757" s="180"/>
      <c r="B757" s="338"/>
      <c r="C757" s="167" t="s">
        <v>663</v>
      </c>
      <c r="D757" s="175">
        <v>121</v>
      </c>
      <c r="E757" s="175">
        <v>130</v>
      </c>
    </row>
    <row r="758" spans="1:7" x14ac:dyDescent="0.25">
      <c r="A758" s="171"/>
      <c r="B758" s="171" t="s">
        <v>1072</v>
      </c>
      <c r="C758" s="192" t="s">
        <v>657</v>
      </c>
      <c r="D758" s="193"/>
      <c r="E758" s="193"/>
      <c r="G758" s="157">
        <v>1</v>
      </c>
    </row>
    <row r="759" spans="1:7" x14ac:dyDescent="0.25">
      <c r="A759" s="198"/>
      <c r="B759" s="194" t="s">
        <v>13</v>
      </c>
      <c r="C759" s="167" t="s">
        <v>761</v>
      </c>
      <c r="D759" s="175">
        <v>1</v>
      </c>
      <c r="E759" s="175">
        <v>90</v>
      </c>
    </row>
    <row r="760" spans="1:7" x14ac:dyDescent="0.25">
      <c r="A760" s="180"/>
      <c r="B760" s="336" t="s">
        <v>1101</v>
      </c>
      <c r="C760" s="167" t="s">
        <v>619</v>
      </c>
      <c r="D760" s="189">
        <v>91</v>
      </c>
      <c r="E760" s="189">
        <v>120</v>
      </c>
    </row>
    <row r="761" spans="1:7" x14ac:dyDescent="0.25">
      <c r="A761" s="180"/>
      <c r="B761" s="338"/>
      <c r="C761" s="167" t="s">
        <v>662</v>
      </c>
      <c r="D761" s="175">
        <v>121</v>
      </c>
      <c r="E761" s="175">
        <v>130</v>
      </c>
    </row>
    <row r="762" spans="1:7" x14ac:dyDescent="0.25">
      <c r="A762" s="187" t="s">
        <v>1074</v>
      </c>
      <c r="B762" s="341" t="s">
        <v>658</v>
      </c>
      <c r="C762" s="342"/>
      <c r="D762" s="342"/>
      <c r="E762" s="343"/>
      <c r="G762" s="157">
        <v>1</v>
      </c>
    </row>
    <row r="763" spans="1:7" ht="41.4" x14ac:dyDescent="0.25">
      <c r="A763" s="180"/>
      <c r="B763" s="336" t="s">
        <v>772</v>
      </c>
      <c r="C763" s="181" t="s">
        <v>187</v>
      </c>
      <c r="D763" s="189">
        <v>1</v>
      </c>
      <c r="E763" s="189">
        <v>30</v>
      </c>
    </row>
    <row r="764" spans="1:7" ht="55.2" x14ac:dyDescent="0.25">
      <c r="A764" s="180"/>
      <c r="B764" s="337"/>
      <c r="C764" s="181" t="s">
        <v>625</v>
      </c>
      <c r="D764" s="189">
        <v>31</v>
      </c>
      <c r="E764" s="189">
        <v>60</v>
      </c>
    </row>
    <row r="765" spans="1:7" ht="41.4" x14ac:dyDescent="0.25">
      <c r="A765" s="180"/>
      <c r="B765" s="337"/>
      <c r="C765" s="181" t="s">
        <v>626</v>
      </c>
      <c r="D765" s="189">
        <v>61</v>
      </c>
      <c r="E765" s="189">
        <v>71</v>
      </c>
    </row>
    <row r="766" spans="1:7" x14ac:dyDescent="0.25">
      <c r="A766" s="180"/>
      <c r="B766" s="337"/>
      <c r="C766" s="181" t="s">
        <v>191</v>
      </c>
      <c r="D766" s="178">
        <v>1</v>
      </c>
      <c r="E766" s="178">
        <v>90</v>
      </c>
    </row>
    <row r="767" spans="1:7" x14ac:dyDescent="0.25">
      <c r="A767" s="180"/>
      <c r="B767" s="338"/>
      <c r="C767" s="181" t="s">
        <v>192</v>
      </c>
      <c r="D767" s="178">
        <v>1</v>
      </c>
      <c r="E767" s="178">
        <v>90</v>
      </c>
    </row>
    <row r="768" spans="1:7" x14ac:dyDescent="0.25">
      <c r="A768" s="187" t="s">
        <v>823</v>
      </c>
      <c r="B768" s="341" t="s">
        <v>659</v>
      </c>
      <c r="C768" s="342"/>
      <c r="D768" s="342"/>
      <c r="E768" s="343"/>
      <c r="G768" s="157">
        <v>1</v>
      </c>
    </row>
    <row r="769" spans="1:7" ht="82.8" x14ac:dyDescent="0.25">
      <c r="A769" s="180"/>
      <c r="B769" s="336" t="s">
        <v>781</v>
      </c>
      <c r="C769" s="181" t="s">
        <v>603</v>
      </c>
      <c r="D769" s="175">
        <v>1</v>
      </c>
      <c r="E769" s="175">
        <v>3</v>
      </c>
    </row>
    <row r="770" spans="1:7" x14ac:dyDescent="0.25">
      <c r="A770" s="180"/>
      <c r="B770" s="337"/>
      <c r="C770" s="181" t="s">
        <v>764</v>
      </c>
      <c r="D770" s="175">
        <v>4</v>
      </c>
      <c r="E770" s="175">
        <v>7</v>
      </c>
    </row>
    <row r="771" spans="1:7" s="186" customFormat="1" ht="27.6" x14ac:dyDescent="0.3">
      <c r="A771" s="180"/>
      <c r="B771" s="338"/>
      <c r="C771" s="181" t="s">
        <v>459</v>
      </c>
      <c r="D771" s="175">
        <v>4</v>
      </c>
      <c r="E771" s="175">
        <v>7</v>
      </c>
      <c r="F771" s="185"/>
      <c r="G771" s="185"/>
    </row>
    <row r="772" spans="1:7" s="186" customFormat="1" x14ac:dyDescent="0.3">
      <c r="A772" s="187" t="s">
        <v>824</v>
      </c>
      <c r="B772" s="341" t="s">
        <v>660</v>
      </c>
      <c r="C772" s="342"/>
      <c r="D772" s="342"/>
      <c r="E772" s="343"/>
      <c r="F772" s="185"/>
      <c r="G772" s="185">
        <v>1</v>
      </c>
    </row>
    <row r="773" spans="1:7" s="186" customFormat="1" ht="82.8" x14ac:dyDescent="0.3">
      <c r="A773" s="180"/>
      <c r="B773" s="336" t="s">
        <v>782</v>
      </c>
      <c r="C773" s="181" t="s">
        <v>603</v>
      </c>
      <c r="D773" s="175">
        <v>1</v>
      </c>
      <c r="E773" s="175">
        <v>3</v>
      </c>
      <c r="F773" s="185"/>
      <c r="G773" s="185"/>
    </row>
    <row r="774" spans="1:7" x14ac:dyDescent="0.25">
      <c r="A774" s="180"/>
      <c r="B774" s="337"/>
      <c r="C774" s="181" t="s">
        <v>766</v>
      </c>
      <c r="D774" s="175">
        <v>4</v>
      </c>
      <c r="E774" s="175">
        <v>7</v>
      </c>
    </row>
    <row r="775" spans="1:7" ht="27.6" x14ac:dyDescent="0.25">
      <c r="A775" s="180"/>
      <c r="B775" s="338"/>
      <c r="C775" s="181" t="s">
        <v>459</v>
      </c>
      <c r="D775" s="175">
        <v>4</v>
      </c>
      <c r="E775" s="175">
        <v>7</v>
      </c>
    </row>
    <row r="776" spans="1:7" x14ac:dyDescent="0.25">
      <c r="A776" s="187" t="s">
        <v>825</v>
      </c>
      <c r="B776" s="187"/>
      <c r="C776" s="200" t="s">
        <v>661</v>
      </c>
      <c r="D776" s="201"/>
      <c r="E776" s="201"/>
      <c r="G776" s="157">
        <v>1</v>
      </c>
    </row>
    <row r="777" spans="1:7" x14ac:dyDescent="0.25">
      <c r="A777" s="180"/>
      <c r="B777" s="194" t="s">
        <v>13</v>
      </c>
      <c r="C777" s="181" t="s">
        <v>767</v>
      </c>
      <c r="D777" s="189">
        <v>1</v>
      </c>
      <c r="E777" s="189">
        <v>90</v>
      </c>
    </row>
    <row r="778" spans="1:7" x14ac:dyDescent="0.25">
      <c r="A778" s="171"/>
      <c r="B778" s="171" t="s">
        <v>783</v>
      </c>
      <c r="C778" s="192" t="s">
        <v>773</v>
      </c>
      <c r="D778" s="193"/>
      <c r="E778" s="193"/>
    </row>
    <row r="779" spans="1:7" x14ac:dyDescent="0.25">
      <c r="A779" s="180"/>
      <c r="B779" s="336" t="s">
        <v>13</v>
      </c>
      <c r="C779" s="181" t="s">
        <v>557</v>
      </c>
      <c r="D779" s="189">
        <v>91</v>
      </c>
      <c r="E779" s="189">
        <v>106</v>
      </c>
    </row>
    <row r="780" spans="1:7" ht="27.6" x14ac:dyDescent="0.25">
      <c r="A780" s="180"/>
      <c r="B780" s="338"/>
      <c r="C780" s="181" t="s">
        <v>768</v>
      </c>
      <c r="D780" s="189">
        <v>107</v>
      </c>
      <c r="E780" s="189">
        <v>122</v>
      </c>
    </row>
    <row r="781" spans="1:7" x14ac:dyDescent="0.25">
      <c r="A781" s="171"/>
      <c r="B781" s="171" t="s">
        <v>1102</v>
      </c>
      <c r="C781" s="192" t="s">
        <v>774</v>
      </c>
      <c r="D781" s="193"/>
      <c r="E781" s="193"/>
    </row>
    <row r="782" spans="1:7" ht="27.6" x14ac:dyDescent="0.25">
      <c r="A782" s="180"/>
      <c r="B782" s="195" t="s">
        <v>13</v>
      </c>
      <c r="C782" s="181" t="s">
        <v>768</v>
      </c>
      <c r="D782" s="189">
        <v>107</v>
      </c>
      <c r="E782" s="189">
        <v>122</v>
      </c>
    </row>
    <row r="783" spans="1:7" x14ac:dyDescent="0.25">
      <c r="A783" s="339" t="s">
        <v>769</v>
      </c>
      <c r="B783" s="339"/>
      <c r="C783" s="339"/>
      <c r="D783" s="339"/>
      <c r="E783" s="339"/>
    </row>
    <row r="784" spans="1:7" x14ac:dyDescent="0.25">
      <c r="A784" s="202"/>
      <c r="B784" s="202"/>
      <c r="C784" s="203"/>
      <c r="D784" s="204"/>
      <c r="E784" s="204"/>
    </row>
    <row r="785" spans="1:5" x14ac:dyDescent="0.25">
      <c r="A785" s="202"/>
      <c r="B785" s="202"/>
      <c r="C785" s="203"/>
      <c r="D785" s="204"/>
      <c r="E785" s="204"/>
    </row>
    <row r="786" spans="1:5" x14ac:dyDescent="0.25">
      <c r="A786" s="202"/>
      <c r="B786" s="202"/>
      <c r="C786" s="340"/>
      <c r="D786" s="340"/>
      <c r="E786" s="340"/>
    </row>
    <row r="787" spans="1:5" x14ac:dyDescent="0.25">
      <c r="A787" s="202"/>
      <c r="B787" s="202"/>
      <c r="C787" s="340"/>
      <c r="D787" s="340"/>
      <c r="E787" s="340"/>
    </row>
  </sheetData>
  <autoFilter ref="A4:E250" xr:uid="{00000000-0009-0000-0000-000003000000}"/>
  <mergeCells count="48">
    <mergeCell ref="B230:E230"/>
    <mergeCell ref="B238:E238"/>
    <mergeCell ref="B240:E240"/>
    <mergeCell ref="B248:E248"/>
    <mergeCell ref="B755:B757"/>
    <mergeCell ref="B478:B483"/>
    <mergeCell ref="B486:B490"/>
    <mergeCell ref="B497:B498"/>
    <mergeCell ref="B528:B529"/>
    <mergeCell ref="B545:B557"/>
    <mergeCell ref="B559:B560"/>
    <mergeCell ref="B594:B595"/>
    <mergeCell ref="B596:B597"/>
    <mergeCell ref="B599:B611"/>
    <mergeCell ref="B613:B625"/>
    <mergeCell ref="B462:B467"/>
    <mergeCell ref="B1:E1"/>
    <mergeCell ref="B219:E219"/>
    <mergeCell ref="A2:E3"/>
    <mergeCell ref="B5:E5"/>
    <mergeCell ref="B8:E8"/>
    <mergeCell ref="B11:E11"/>
    <mergeCell ref="B470:B474"/>
    <mergeCell ref="B562:B575"/>
    <mergeCell ref="B578:B591"/>
    <mergeCell ref="B493:B494"/>
    <mergeCell ref="B495:B496"/>
    <mergeCell ref="B250:E250"/>
    <mergeCell ref="B261:E261"/>
    <mergeCell ref="A262:A263"/>
    <mergeCell ref="B264:E264"/>
    <mergeCell ref="B459:E459"/>
    <mergeCell ref="B627:B628"/>
    <mergeCell ref="B629:B630"/>
    <mergeCell ref="B779:B780"/>
    <mergeCell ref="A783:E783"/>
    <mergeCell ref="C786:E787"/>
    <mergeCell ref="B762:E762"/>
    <mergeCell ref="B763:B767"/>
    <mergeCell ref="B768:E768"/>
    <mergeCell ref="B769:B771"/>
    <mergeCell ref="B772:E772"/>
    <mergeCell ref="B773:B775"/>
    <mergeCell ref="B760:B761"/>
    <mergeCell ref="B660:B661"/>
    <mergeCell ref="B662:B663"/>
    <mergeCell ref="B721:B722"/>
    <mergeCell ref="B723:B724"/>
  </mergeCells>
  <phoneticPr fontId="22" type="noConversion"/>
  <pageMargins left="0.23622047244094491" right="0.23622047244094491" top="0.74803149606299213" bottom="0.74803149606299213" header="0.31496062992125984" footer="0.31496062992125984"/>
  <pageSetup paperSize="9" scale="90" fitToHeight="0" orientation="landscape" r:id="rId1"/>
  <rowBreaks count="27" manualBreakCount="27">
    <brk id="27" max="4" man="1"/>
    <brk id="46" max="4" man="1"/>
    <brk id="62" max="4" man="1"/>
    <brk id="81" max="4" man="1"/>
    <brk id="101" max="4" man="1"/>
    <brk id="119" max="4" man="1"/>
    <brk id="137" max="4" man="1"/>
    <brk id="181" max="4" man="1"/>
    <brk id="260" max="4" man="1"/>
    <brk id="272" max="4" man="1"/>
    <brk id="300" max="4" man="1"/>
    <brk id="326" max="4" man="1"/>
    <brk id="355" max="4" man="1"/>
    <brk id="389" max="4" man="1"/>
    <brk id="458" max="4" man="1"/>
    <brk id="502" max="4" man="1"/>
    <brk id="516" max="4" man="1"/>
    <brk id="543" max="4" man="1"/>
    <brk id="597" max="4" man="1"/>
    <brk id="640" max="4" man="1"/>
    <brk id="658" max="4" man="1"/>
    <brk id="677" max="4" man="1"/>
    <brk id="698" max="4" man="1"/>
    <brk id="717" max="4" man="1"/>
    <brk id="736" max="4" man="1"/>
    <brk id="752" max="4" man="1"/>
    <brk id="771"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14</vt:i4>
      </vt:variant>
    </vt:vector>
  </HeadingPairs>
  <TitlesOfParts>
    <vt:vector size="24" baseType="lpstr">
      <vt:lpstr>Форма графика (2)</vt:lpstr>
      <vt:lpstr>График по УНР</vt:lpstr>
      <vt:lpstr>Вариант 3</vt:lpstr>
      <vt:lpstr>График</vt:lpstr>
      <vt:lpstr>ВОР</vt:lpstr>
      <vt:lpstr>Стоимость</vt:lpstr>
      <vt:lpstr>ГПР Гражданская ВЭС (3)</vt:lpstr>
      <vt:lpstr>ГПР Гражданская ВЭС (2)</vt:lpstr>
      <vt:lpstr>ГПР Гражданская ВЭС</vt:lpstr>
      <vt:lpstr>Покровская ВЭС</vt:lpstr>
      <vt:lpstr>'Вариант 3'!Заголовки_для_печати</vt:lpstr>
      <vt:lpstr>ВОР!Заголовки_для_печати</vt:lpstr>
      <vt:lpstr>'ГПР Гражданская ВЭС'!Заголовки_для_печати</vt:lpstr>
      <vt:lpstr>'ГПР Гражданская ВЭС (2)'!Заголовки_для_печати</vt:lpstr>
      <vt:lpstr>'ГПР Гражданская ВЭС (3)'!Заголовки_для_печати</vt:lpstr>
      <vt:lpstr>График!Заголовки_для_печати</vt:lpstr>
      <vt:lpstr>'Покровская ВЭС'!Заголовки_для_печати</vt:lpstr>
      <vt:lpstr>'Форма графика (2)'!Заголовки_для_печати</vt:lpstr>
      <vt:lpstr>'ГПР Гражданская ВЭС'!Область_печати</vt:lpstr>
      <vt:lpstr>'ГПР Гражданская ВЭС (2)'!Область_печати</vt:lpstr>
      <vt:lpstr>'ГПР Гражданская ВЭС (3)'!Область_печати</vt:lpstr>
      <vt:lpstr>'График по УНР'!Область_печати</vt:lpstr>
      <vt:lpstr>'Покровская ВЭС'!Область_печати</vt:lpstr>
      <vt:lpstr>'Форма графика (2)'!Область_печати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2021-04-26T10:18:14Z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65c3b1a5-3e25-4525-b923-a0572e679d8b_Enabled">
    <vt:lpwstr>True</vt:lpwstr>
  </property>
  <property fmtid="{D5CDD505-2E9C-101B-9397-08002B2CF9AE}" pid="4" name="MSIP_Label_65c3b1a5-3e25-4525-b923-a0572e679d8b_SiteId">
    <vt:lpwstr>62a9c2c8-8b09-43be-a7fb-9a87875714a9</vt:lpwstr>
  </property>
  <property fmtid="{D5CDD505-2E9C-101B-9397-08002B2CF9AE}" pid="5" name="MSIP_Label_65c3b1a5-3e25-4525-b923-a0572e679d8b_Ref">
    <vt:lpwstr>https://api.informationprotection.azure.com/api/62a9c2c8-8b09-43be-a7fb-9a87875714a9</vt:lpwstr>
  </property>
  <property fmtid="{D5CDD505-2E9C-101B-9397-08002B2CF9AE}" pid="6" name="MSIP_Label_65c3b1a5-3e25-4525-b923-a0572e679d8b_Owner">
    <vt:lpwstr>Andrey.Rogalevich@fortum.com</vt:lpwstr>
  </property>
  <property fmtid="{D5CDD505-2E9C-101B-9397-08002B2CF9AE}" pid="7" name="MSIP_Label_65c3b1a5-3e25-4525-b923-a0572e679d8b_SetDate">
    <vt:lpwstr>2018-05-26T19:56:00.5653944+04:00</vt:lpwstr>
  </property>
  <property fmtid="{D5CDD505-2E9C-101B-9397-08002B2CF9AE}" pid="8" name="MSIP_Label_65c3b1a5-3e25-4525-b923-a0572e679d8b_Name">
    <vt:lpwstr>Internal</vt:lpwstr>
  </property>
  <property fmtid="{D5CDD505-2E9C-101B-9397-08002B2CF9AE}" pid="9" name="MSIP_Label_65c3b1a5-3e25-4525-b923-a0572e679d8b_Application">
    <vt:lpwstr>Microsoft Azure Information Protection</vt:lpwstr>
  </property>
  <property fmtid="{D5CDD505-2E9C-101B-9397-08002B2CF9AE}" pid="10" name="MSIP_Label_65c3b1a5-3e25-4525-b923-a0572e679d8b_Extended_MSFT_Method">
    <vt:lpwstr>Automatic</vt:lpwstr>
  </property>
  <property fmtid="{D5CDD505-2E9C-101B-9397-08002B2CF9AE}" pid="11" name="MSIP_Label_f45044c0-b6aa-4b2b-834d-65c9ef8bb134_Enabled">
    <vt:lpwstr>True</vt:lpwstr>
  </property>
  <property fmtid="{D5CDD505-2E9C-101B-9397-08002B2CF9AE}" pid="12" name="MSIP_Label_f45044c0-b6aa-4b2b-834d-65c9ef8bb134_SiteId">
    <vt:lpwstr>62a9c2c8-8b09-43be-a7fb-9a87875714a9</vt:lpwstr>
  </property>
  <property fmtid="{D5CDD505-2E9C-101B-9397-08002B2CF9AE}" pid="13" name="MSIP_Label_f45044c0-b6aa-4b2b-834d-65c9ef8bb134_Ref">
    <vt:lpwstr>https://api.informationprotection.azure.com/api/62a9c2c8-8b09-43be-a7fb-9a87875714a9</vt:lpwstr>
  </property>
  <property fmtid="{D5CDD505-2E9C-101B-9397-08002B2CF9AE}" pid="14" name="MSIP_Label_f45044c0-b6aa-4b2b-834d-65c9ef8bb134_Owner">
    <vt:lpwstr>Andrey.Rogalevich@fortum.com</vt:lpwstr>
  </property>
  <property fmtid="{D5CDD505-2E9C-101B-9397-08002B2CF9AE}" pid="15" name="MSIP_Label_f45044c0-b6aa-4b2b-834d-65c9ef8bb134_SetDate">
    <vt:lpwstr>2018-05-26T19:56:00.5653944+04:00</vt:lpwstr>
  </property>
  <property fmtid="{D5CDD505-2E9C-101B-9397-08002B2CF9AE}" pid="16" name="MSIP_Label_f45044c0-b6aa-4b2b-834d-65c9ef8bb134_Name">
    <vt:lpwstr>Hide Visual Label</vt:lpwstr>
  </property>
  <property fmtid="{D5CDD505-2E9C-101B-9397-08002B2CF9AE}" pid="17" name="MSIP_Label_f45044c0-b6aa-4b2b-834d-65c9ef8bb134_Application">
    <vt:lpwstr>Microsoft Azure Information Protection</vt:lpwstr>
  </property>
  <property fmtid="{D5CDD505-2E9C-101B-9397-08002B2CF9AE}" pid="18" name="MSIP_Label_f45044c0-b6aa-4b2b-834d-65c9ef8bb134_Extended_MSFT_Method">
    <vt:lpwstr>Automatic</vt:lpwstr>
  </property>
  <property fmtid="{D5CDD505-2E9C-101B-9397-08002B2CF9AE}" pid="19" name="MSIP_Label_f45044c0-b6aa-4b2b-834d-65c9ef8bb134_Parent">
    <vt:lpwstr>65c3b1a5-3e25-4525-b923-a0572e679d8b</vt:lpwstr>
  </property>
  <property fmtid="{D5CDD505-2E9C-101B-9397-08002B2CF9AE}" pid="20" name="Sensitivity">
    <vt:lpwstr>Internal Hide Visual Label</vt:lpwstr>
  </property>
</Properties>
</file>