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ь\Desktop\Закупочные процедуры\Закупки_2019год\Июль_2019_223-ФЗ\Аутсорсинг\"/>
    </mc:Choice>
  </mc:AlternateContent>
  <bookViews>
    <workbookView xWindow="-15" yWindow="105" windowWidth="14520" windowHeight="11760"/>
  </bookViews>
  <sheets>
    <sheet name="НМЦК" sheetId="4" r:id="rId1"/>
  </sheets>
  <definedNames>
    <definedName name="_xlnm.Print_Area" localSheetId="0">НМЦК!$A$1:$N$13</definedName>
  </definedNames>
  <calcPr calcId="152511"/>
</workbook>
</file>

<file path=xl/calcChain.xml><?xml version="1.0" encoding="utf-8"?>
<calcChain xmlns="http://schemas.openxmlformats.org/spreadsheetml/2006/main">
  <c r="D7" i="4" l="1"/>
  <c r="K6" i="4" l="1"/>
  <c r="L6" i="4" s="1"/>
  <c r="M6" i="4" s="1"/>
  <c r="N6" i="4" s="1"/>
  <c r="H6" i="4"/>
  <c r="I6" i="4" s="1"/>
  <c r="J6" i="4" s="1"/>
  <c r="N7" i="4" l="1"/>
</calcChain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<sst xmlns="http://schemas.openxmlformats.org/spreadsheetml/2006/main" count="26" uniqueCount="26">
  <si>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</si>
  <si>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</si>
  <si>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</si>
  <si>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</si>
  <si>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</si>
  <si>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НМЦК, определенная методом сопоставимых рыночных цен (анализа рынка)*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</si>
  <si>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</si>
  <si>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В результате проведенного расчета Н(М)ЦК, ЦКЕП контракта составила, руб.:</t>
  </si>
  <si>
    <t>Цена за единицу изм. (руб.)</t>
  </si>
  <si>
    <t>Цена за единицу изм. с округлением (вниз) до сотых долей после запятой (руб.)</t>
  </si>
  <si>
    <t>Однородность совокупности значений выявленных цен, используемых в расчете НМЦК**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</si>
  <si>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</si>
  <si>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Источник информации о цене (руб./ед.изм.)</t>
  </si>
  <si>
    <t>1 Предоставленная потенциальным поставщиком (подрядчиком, исполнителем) ценовая информация</t>
  </si>
  <si>
    <t>2 Предоставленная потенциальным поставщиком (подрядчиком, исполнителем) ценовая информация</t>
  </si>
  <si>
    <t>3 Предоставленная потенциальным поставщиком (подрядчиком, исполнителем) ценовая информация</t>
  </si>
  <si>
    <t>На основании пункта 1 части 1 статьи 22 Федерального закона от 05.04.2013 г. № 44-ФЗ начальная (максимальная) цена контракта определена заказчиком методом сопоставимых рыночных цен (анализа рынка). Источниками информации о ценах товаров (работах, услугах), являющихся предметом закупки, являлись исследования рынка, проведенные по инициативе заказчика на основании коммерческих и ценовых предложений поставщиков (подрядчиков, исполнителей), осуществляющих поставку (исполнение) идентичных товаров (работ, услуг) (основание – пункт 8 части 18 статьи 22 Федерального закона от 05.04.2013 г. № 44-ФЗ). Расчет начальной (максимальной) цены контракта представлен в таблице:</t>
  </si>
  <si>
    <t>Заказчик:</t>
  </si>
  <si>
    <r>
      <t xml:space="preserve">коэффициент вариации цен 
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</si>
  <si>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НМЦК по формуле:</t>
    </r>
    <r>
      <rPr>
        <sz val="10"/>
        <color indexed="8"/>
        <rFont val="Times New Roman"/>
        <family val="1"/>
        <charset val="204"/>
      </rPr>
      <t xml:space="preserve">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 - цена единицы</t>
    </r>
  </si>
  <si>
    <t>НМЦК 
с учетом округления цены за единицу (руб.)**</t>
  </si>
  <si>
    <t>Наименование предмета контракта (объекта закупки)</t>
  </si>
  <si>
    <r>
      <t xml:space="preserve">Объект закупки:  </t>
    </r>
    <r>
      <rPr>
        <b/>
        <i/>
        <sz val="12"/>
        <color theme="1"/>
        <rFont val="Times New Roman"/>
        <family val="1"/>
        <charset val="204"/>
      </rPr>
      <t>Оказание услуг по предоставлению персонала для сортировки твердых коммунальных  и бытовых отходов для нужд КГУП "ПЭО"</t>
    </r>
  </si>
  <si>
    <t>Оказание услуг по предоставлению персонала для сортировки твердых коммунальных  и бытовых отходов для нужд КГУП "ПЭО"</t>
  </si>
  <si>
    <t>Количество человек</t>
  </si>
  <si>
    <t>Обоснование начальной (максимальной) цены единицы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</si>
</sst>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Fill="1" applyAlignment="1">
      <alignment horizontal="right"/>
    </xf>
    <xf numFmtId="0" fontId="5" fillId="0" borderId="5" xfId="0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4</xdr:row>
      <xdr:rowOff>1085850</xdr:rowOff>
    </xdr:from>
    <xdr:to>
      <xdr:col>8</xdr:col>
      <xdr:colOff>257175</xdr:colOff>
      <xdr:row>4</xdr:row>
      <xdr:rowOff>1314450</xdr:rowOff>
    </xdr:to>
    <xdr:pic>
      <xdr:nvPicPr>
        <xdr:cNvPr id="48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32575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</xdr:row>
      <xdr:rowOff>752475</xdr:rowOff>
    </xdr:from>
    <xdr:to>
      <xdr:col>7</xdr:col>
      <xdr:colOff>1104900</xdr:colOff>
      <xdr:row>4</xdr:row>
      <xdr:rowOff>1104900</xdr:rowOff>
    </xdr:to>
    <xdr:pic>
      <xdr:nvPicPr>
        <xdr:cNvPr id="48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924175"/>
          <a:ext cx="1104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26194</xdr:colOff>
      <xdr:row>4</xdr:row>
      <xdr:rowOff>828675</xdr:rowOff>
    </xdr:from>
    <xdr:to>
      <xdr:col>9</xdr:col>
      <xdr:colOff>959644</xdr:colOff>
      <xdr:row>4</xdr:row>
      <xdr:rowOff>1245393</xdr:rowOff>
    </xdr:to>
    <xdr:pic>
      <xdr:nvPicPr>
        <xdr:cNvPr id="4887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/>
        <a:stretch/>
      </xdr:blipFill>
      <xdr:spPr bwMode="auto">
        <a:xfrm>
          <a:off x="9055894" y="3000375"/>
          <a:ext cx="933450" cy="416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4</xdr:row>
      <xdr:rowOff>683419</xdr:rowOff>
    </xdr:from>
    <xdr:to>
      <xdr:col>8</xdr:col>
      <xdr:colOff>901665</xdr:colOff>
      <xdr:row>4</xdr:row>
      <xdr:rowOff>1145200</xdr:rowOff>
    </xdr:to>
    <xdr:pic>
      <xdr:nvPicPr>
        <xdr:cNvPr id="48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2636044"/>
          <a:ext cx="854040" cy="46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1019174</xdr:colOff>
      <xdr:row>4</xdr:row>
      <xdr:rowOff>1285875</xdr:rowOff>
    </xdr:from>
    <xdr:to>
      <xdr:col>10</xdr:col>
      <xdr:colOff>2170696</xdr:colOff>
      <xdr:row>4</xdr:row>
      <xdr:rowOff>1831181</xdr:rowOff>
    </xdr:to>
    <xdr:pic>
      <xdr:nvPicPr>
        <xdr:cNvPr id="488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5"/>
        <a:stretch/>
      </xdr:blipFill>
      <xdr:spPr bwMode="auto">
        <a:xfrm>
          <a:off x="10048874" y="3457575"/>
          <a:ext cx="2189747" cy="54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40482</xdr:colOff>
      <xdr:row>4</xdr:row>
      <xdr:rowOff>1102519</xdr:rowOff>
    </xdr:from>
    <xdr:to>
      <xdr:col>10</xdr:col>
      <xdr:colOff>192882</xdr:colOff>
      <xdr:row>4</xdr:row>
      <xdr:rowOff>1331119</xdr:rowOff>
    </xdr:to>
    <xdr:pic>
      <xdr:nvPicPr>
        <xdr:cNvPr id="48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407" y="3274219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topLeftCell="A4" zoomScale="80" zoomScaleNormal="100" zoomScaleSheetLayoutView="80" workbookViewId="0">
      <selection activeCell="A2" sqref="A2:N2"/>
    </sheetView>
  </sheetViews>
  <sheetFormatPr defaultRowHeight="12.75" x14ac:dyDescent="0.2"/>
  <cols>
    <col min="1" max="1" width="4.28515625" style="5" customWidth="1"/>
    <col min="2" max="2" width="30" style="5" customWidth="1"/>
    <col min="3" max="3" width="11.7109375" style="5" customWidth="1"/>
    <col min="4" max="4" width="11.140625" style="5" customWidth="1"/>
    <col min="5" max="7" width="16.42578125" style="5" customWidth="1"/>
    <col min="8" max="8" width="17.7109375" style="5" customWidth="1"/>
    <col min="9" max="9" width="13.5703125" style="5" customWidth="1"/>
    <col min="10" max="10" width="15.85546875" style="5" customWidth="1"/>
    <col min="11" max="11" width="36.42578125" style="5" customWidth="1"/>
    <col min="12" max="12" width="12" style="5" customWidth="1"/>
    <col min="13" max="13" width="14.85546875" style="5" customWidth="1"/>
    <col min="14" max="14" width="19.28515625" style="5" customWidth="1"/>
    <col min="15" max="16384" width="9.140625" style="5"/>
  </cols>
  <sheetData>
    <row r="1" spans="1:14" ht="35.25" customHeight="1" x14ac:dyDescent="0.2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7.5" customHeight="1" x14ac:dyDescent="0.2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.75" customHeight="1" x14ac:dyDescent="0.2">
      <c r="A3" s="30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9.25" customHeight="1" x14ac:dyDescent="0.2">
      <c r="A4" s="34" t="s">
        <v>0</v>
      </c>
      <c r="B4" s="32" t="s">
        <v>21</v>
      </c>
      <c r="C4" s="32" t="s">
        <v>1</v>
      </c>
      <c r="D4" s="32" t="s">
        <v>2</v>
      </c>
      <c r="E4" s="32" t="s">
        <v>12</v>
      </c>
      <c r="F4" s="32"/>
      <c r="G4" s="32"/>
      <c r="H4" s="33" t="s">
        <v>10</v>
      </c>
      <c r="I4" s="33"/>
      <c r="J4" s="33"/>
      <c r="K4" s="34" t="s">
        <v>5</v>
      </c>
      <c r="L4" s="35"/>
      <c r="M4" s="35"/>
      <c r="N4" s="36"/>
    </row>
    <row r="5" spans="1:14" ht="144" customHeight="1" x14ac:dyDescent="0.2">
      <c r="A5" s="34"/>
      <c r="B5" s="32"/>
      <c r="C5" s="32"/>
      <c r="D5" s="32"/>
      <c r="E5" s="19" t="s">
        <v>13</v>
      </c>
      <c r="F5" s="21" t="s">
        <v>14</v>
      </c>
      <c r="G5" s="23" t="s">
        <v>15</v>
      </c>
      <c r="H5" s="4" t="s">
        <v>4</v>
      </c>
      <c r="I5" s="4" t="s">
        <v>3</v>
      </c>
      <c r="J5" s="4" t="s">
        <v>18</v>
      </c>
      <c r="K5" s="6" t="s">
        <v>19</v>
      </c>
      <c r="L5" s="7" t="s">
        <v>8</v>
      </c>
      <c r="M5" s="7" t="s">
        <v>9</v>
      </c>
      <c r="N5" s="7" t="s">
        <v>20</v>
      </c>
    </row>
    <row r="6" spans="1:14" s="13" customFormat="1" ht="80.25" customHeight="1" x14ac:dyDescent="0.25">
      <c r="A6" s="3">
        <v>1</v>
      </c>
      <c r="B6" s="25" t="s">
        <v>23</v>
      </c>
      <c r="C6" s="8" t="s">
        <v>24</v>
      </c>
      <c r="D6" s="8">
        <v>1</v>
      </c>
      <c r="E6" s="20">
        <v>3250</v>
      </c>
      <c r="F6" s="22">
        <v>3200</v>
      </c>
      <c r="G6" s="24">
        <v>3000</v>
      </c>
      <c r="H6" s="9">
        <f t="shared" ref="H6" si="0">AVERAGE(E6:G6)</f>
        <v>3150</v>
      </c>
      <c r="I6" s="18">
        <f t="shared" ref="I6" si="1">SQRT(((SUM((POWER(E6-H6,2)),(POWER(F6-H6,2)),(POWER(G6-H6,2)))/(COLUMNS(E6:G6)-1))))</f>
        <v>132.28756555322954</v>
      </c>
      <c r="J6" s="18">
        <f t="shared" ref="J6" si="2">I6/H6*100</f>
        <v>4.1996052556580805</v>
      </c>
      <c r="K6" s="10">
        <f t="shared" ref="K6" si="3">((D6/3)*(SUM(E6:G6)))</f>
        <v>3150</v>
      </c>
      <c r="L6" s="10">
        <f t="shared" ref="L6" si="4">K6/D6</f>
        <v>3150</v>
      </c>
      <c r="M6" s="10">
        <f t="shared" ref="M6" si="5">ROUND(L6,2)</f>
        <v>3150</v>
      </c>
      <c r="N6" s="10">
        <f t="shared" ref="N6" si="6">M6*D6</f>
        <v>3150</v>
      </c>
    </row>
    <row r="7" spans="1:14" ht="25.5" customHeight="1" x14ac:dyDescent="0.2">
      <c r="A7" s="14"/>
      <c r="B7" s="15"/>
      <c r="C7" s="16"/>
      <c r="D7" s="17">
        <f>SUM(D6:D6)</f>
        <v>1</v>
      </c>
      <c r="E7" s="16"/>
      <c r="F7" s="16"/>
      <c r="G7" s="16"/>
      <c r="H7" s="16"/>
      <c r="I7" s="37" t="s">
        <v>7</v>
      </c>
      <c r="J7" s="37"/>
      <c r="K7" s="37"/>
      <c r="L7" s="37"/>
      <c r="M7" s="37"/>
      <c r="N7" s="17">
        <f>SUM(N6:N6)</f>
        <v>3150</v>
      </c>
    </row>
    <row r="8" spans="1:14" ht="26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36.75" customHeight="1" x14ac:dyDescent="0.2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2.5" customHeight="1" x14ac:dyDescent="0.2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2" spans="1:14" x14ac:dyDescent="0.2">
      <c r="B12" s="1" t="s">
        <v>17</v>
      </c>
      <c r="C12" s="2"/>
      <c r="D12" s="2"/>
      <c r="E12" s="2"/>
      <c r="F12" s="2"/>
    </row>
  </sheetData>
  <mergeCells count="13">
    <mergeCell ref="A9:N9"/>
    <mergeCell ref="A10:N10"/>
    <mergeCell ref="A1:N1"/>
    <mergeCell ref="A2:N2"/>
    <mergeCell ref="A3:N3"/>
    <mergeCell ref="E4:G4"/>
    <mergeCell ref="H4:J4"/>
    <mergeCell ref="A4:A5"/>
    <mergeCell ref="B4:B5"/>
    <mergeCell ref="C4:C5"/>
    <mergeCell ref="D4:D5"/>
    <mergeCell ref="K4:N4"/>
    <mergeCell ref="I7:M7"/>
  </mergeCells>
  <pageMargins left="0.25" right="0.25" top="0.37" bottom="0.4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Ирина</cp:lastModifiedBy>
  <cp:lastPrinted>2019-07-19T05:47:17Z</cp:lastPrinted>
  <dcterms:created xsi:type="dcterms:W3CDTF">2014-01-15T18:15:09Z</dcterms:created>
  <dcterms:modified xsi:type="dcterms:W3CDTF">2019-07-19T05:47:21Z</dcterms:modified>
</cp:coreProperties>
</file>