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<sst xmlns="http://schemas.openxmlformats.org/spreadsheetml/2006/main" count="22" uniqueCount="22">
  <si>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</si>
  <si>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Ед. изм</t>
  </si>
  <si>
    <t>Наименование предмета контракта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</si>
  <si>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</si>
  <si>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</si>
  <si>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</si>
  <si>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</si>
  <si>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</si>
  <si>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</si>
  <si>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</si>
  <si>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</si>
  <si>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</si>
  <si>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</si>
  <si>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</si>
  <si>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итого</t>
  </si>
  <si>
    <t xml:space="preserve">Поставщик №1 </t>
  </si>
  <si>
    <t xml:space="preserve">Поставщик №2
</t>
  </si>
  <si>
    <t xml:space="preserve">Поставщик №3 
</t>
  </si>
  <si>
    <t xml:space="preserve">В результате проведенного расчета Н(М)ЦК  составила:  </t>
  </si>
  <si>
    <t xml:space="preserve">                  «Обоснование начальной (максимальной) цены контракта»                                                                                                                                                                                                                                                    Начальная (максимальная) цена контракта определена методом сопоставимых рыночных цен (анализа рынка)</t>
  </si>
  <si>
    <t>Обслуживание программного модуля:</t>
  </si>
  <si>
    <t>час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</si>
</sst>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172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31457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22860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1100" y="296227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27622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.140625" style="1" customWidth="1"/>
    <col min="2" max="2" width="28.57421875" style="1" customWidth="1"/>
    <col min="3" max="3" width="5.8515625" style="1" customWidth="1"/>
    <col min="4" max="4" width="12.140625" style="1" customWidth="1"/>
    <col min="5" max="5" width="11.57421875" style="1" customWidth="1"/>
    <col min="6" max="7" width="11.7109375" style="1" customWidth="1"/>
    <col min="8" max="8" width="16.57421875" style="1" customWidth="1"/>
    <col min="9" max="9" width="16.140625" style="1" customWidth="1"/>
    <col min="10" max="10" width="14.28125" style="1" customWidth="1"/>
    <col min="11" max="11" width="22.7109375" style="1" customWidth="1"/>
    <col min="12" max="12" width="12.421875" style="1" customWidth="1"/>
    <col min="13" max="13" width="11.57421875" style="1" customWidth="1"/>
    <col min="14" max="14" width="12.00390625" style="1" customWidth="1"/>
    <col min="15" max="16384" width="9.140625" style="1" customWidth="1"/>
  </cols>
  <sheetData>
    <row r="1" spans="1:14" ht="21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9"/>
      <c r="L1" s="30"/>
      <c r="M1" s="30"/>
      <c r="N1" s="30"/>
    </row>
    <row r="2" spans="1:14" ht="47.2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9" customHeight="1">
      <c r="A3" s="32" t="s">
        <v>0</v>
      </c>
      <c r="B3" s="32" t="s">
        <v>2</v>
      </c>
      <c r="C3" s="32" t="s">
        <v>1</v>
      </c>
      <c r="D3" s="32" t="s">
        <v>3</v>
      </c>
      <c r="E3" s="33" t="s">
        <v>4</v>
      </c>
      <c r="F3" s="33"/>
      <c r="G3" s="33"/>
      <c r="H3" s="34" t="s">
        <v>10</v>
      </c>
      <c r="I3" s="34"/>
      <c r="J3" s="34"/>
      <c r="K3" s="35" t="s">
        <v>12</v>
      </c>
      <c r="L3" s="35"/>
      <c r="M3" s="35"/>
      <c r="N3" s="35"/>
    </row>
    <row r="4" spans="1:14" ht="159" customHeight="1">
      <c r="A4" s="32"/>
      <c r="B4" s="32"/>
      <c r="C4" s="32"/>
      <c r="D4" s="32"/>
      <c r="E4" s="24" t="s">
        <v>15</v>
      </c>
      <c r="F4" s="24" t="s">
        <v>16</v>
      </c>
      <c r="G4" s="24" t="s">
        <v>17</v>
      </c>
      <c r="H4" s="2" t="s">
        <v>7</v>
      </c>
      <c r="I4" s="2" t="s">
        <v>5</v>
      </c>
      <c r="J4" s="16" t="s">
        <v>6</v>
      </c>
      <c r="K4" s="2" t="s">
        <v>13</v>
      </c>
      <c r="L4" s="2" t="s">
        <v>8</v>
      </c>
      <c r="M4" s="2" t="s">
        <v>9</v>
      </c>
      <c r="N4" s="2" t="s">
        <v>11</v>
      </c>
    </row>
    <row r="5" spans="1:14" s="14" customFormat="1" ht="58.5" customHeight="1">
      <c r="A5" s="17">
        <v>1</v>
      </c>
      <c r="B5" s="25" t="s">
        <v>20</v>
      </c>
      <c r="C5" s="11" t="s">
        <v>21</v>
      </c>
      <c r="D5" s="26">
        <v>26</v>
      </c>
      <c r="E5" s="19">
        <v>1980</v>
      </c>
      <c r="F5" s="19">
        <v>2000</v>
      </c>
      <c r="G5" s="20">
        <v>1990</v>
      </c>
      <c r="H5" s="12">
        <f>AVERAGE(E5:G5)</f>
        <v>1990</v>
      </c>
      <c r="I5" s="13">
        <f>SQRT(((SUM((POWER(G5-H5,2)),(POWER(F5-H5,2)),(POWER(E5-H5,2))))/(COLUMNS(E5:G5)-1)))</f>
        <v>10</v>
      </c>
      <c r="J5" s="13">
        <f>I5/H5*100</f>
        <v>0.5025125628140703</v>
      </c>
      <c r="K5" s="21">
        <f>((D5/3)*(SUM(E5:G5)))</f>
        <v>51740</v>
      </c>
      <c r="L5" s="22">
        <f>K5/D5</f>
        <v>1990</v>
      </c>
      <c r="M5" s="21">
        <f>ROUND(L5,2)</f>
        <v>1990</v>
      </c>
      <c r="N5" s="21">
        <f>M5*D5</f>
        <v>51740</v>
      </c>
    </row>
    <row r="6" spans="1:14" s="14" customFormat="1" ht="27" customHeight="1">
      <c r="A6" s="17"/>
      <c r="B6" s="18" t="s">
        <v>14</v>
      </c>
      <c r="C6" s="11"/>
      <c r="D6" s="11"/>
      <c r="E6" s="19"/>
      <c r="F6" s="19"/>
      <c r="G6" s="20"/>
      <c r="H6" s="12"/>
      <c r="I6" s="13"/>
      <c r="J6" s="13"/>
      <c r="K6" s="21"/>
      <c r="L6" s="22"/>
      <c r="M6" s="21"/>
      <c r="N6" s="19">
        <f>SUM(N5:N5)</f>
        <v>51740</v>
      </c>
    </row>
    <row r="7" spans="1:14" s="3" customFormat="1" ht="45.75" customHeight="1">
      <c r="A7" s="36" t="s">
        <v>18</v>
      </c>
      <c r="B7" s="36"/>
      <c r="C7" s="36"/>
      <c r="D7" s="36"/>
      <c r="E7" s="36"/>
      <c r="F7" s="36"/>
      <c r="G7" s="36"/>
      <c r="H7" s="19">
        <f>N6</f>
        <v>51740</v>
      </c>
      <c r="I7" s="23"/>
      <c r="J7" s="23"/>
      <c r="K7" s="23"/>
      <c r="L7" s="23"/>
      <c r="M7" s="23"/>
      <c r="N7" s="27"/>
    </row>
    <row r="8" spans="1:14" ht="88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7" ht="15.75" customHeight="1">
      <c r="A9" s="10"/>
      <c r="B9" s="10"/>
      <c r="C9" s="5"/>
      <c r="D9" s="5"/>
      <c r="E9" s="5"/>
      <c r="F9" s="5"/>
      <c r="G9" s="5"/>
    </row>
    <row r="10" spans="1:7" s="4" customFormat="1" ht="15.75">
      <c r="A10" s="28"/>
      <c r="B10" s="28"/>
      <c r="C10" s="28"/>
      <c r="D10" s="7"/>
      <c r="E10" s="8"/>
      <c r="F10" s="9"/>
      <c r="G10" s="9"/>
    </row>
    <row r="11" spans="1:7" s="4" customFormat="1" ht="15.75">
      <c r="A11" s="6"/>
      <c r="B11" s="6"/>
      <c r="C11" s="6"/>
      <c r="D11" s="7"/>
      <c r="E11" s="8"/>
      <c r="F11" s="9"/>
      <c r="G11" s="9"/>
    </row>
    <row r="12" spans="1:7" s="4" customFormat="1" ht="11.25" customHeight="1">
      <c r="A12" s="6"/>
      <c r="B12" s="6"/>
      <c r="C12" s="6"/>
      <c r="D12" s="7"/>
      <c r="E12" s="8"/>
      <c r="F12" s="9"/>
      <c r="G12" s="9"/>
    </row>
  </sheetData>
  <sheetProtection/>
  <mergeCells count="12">
    <mergeCell ref="A7:G7"/>
    <mergeCell ref="A8:N8"/>
    <mergeCell ref="A10:C10"/>
    <mergeCell ref="K1:N1"/>
    <mergeCell ref="A2:N2"/>
    <mergeCell ref="A3:A4"/>
    <mergeCell ref="B3:B4"/>
    <mergeCell ref="C3:C4"/>
    <mergeCell ref="D3:D4"/>
    <mergeCell ref="E3:G3"/>
    <mergeCell ref="H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Вадим Киселев</cp:lastModifiedBy>
  <cp:lastPrinted>2016-12-15T13:55:50Z</cp:lastPrinted>
  <dcterms:created xsi:type="dcterms:W3CDTF">2014-01-15T18:15:09Z</dcterms:created>
  <dcterms:modified xsi:type="dcterms:W3CDTF">2020-08-06T16:14:00Z</dcterms:modified>
  <cp:category/>
  <cp:version/>
  <cp:contentType/>
  <cp:contentStatus/>
</cp:coreProperties>
</file>