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<sst xmlns="http://schemas.openxmlformats.org/spreadsheetml/2006/main" count="53" uniqueCount="53">
  <si>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1 период</t>
  </si>
  <si>
    <t>2 период</t>
  </si>
  <si>
    <t>3 период</t>
  </si>
  <si>
    <t>4 период</t>
  </si>
  <si>
    <t>5 период</t>
  </si>
  <si>
    <t>Цена на этапе</t>
  </si>
  <si>
    <t>даты</t>
  </si>
  <si>
    <t>6 период</t>
  </si>
  <si>
    <t>7 период</t>
  </si>
  <si>
    <t>8 период</t>
  </si>
  <si>
    <t>9 период</t>
  </si>
  <si>
    <t>лот1</t>
  </si>
  <si>
    <t>лот2</t>
  </si>
  <si>
    <t>лот3</t>
  </si>
  <si>
    <t>лот4</t>
  </si>
  <si>
    <t>лот5</t>
  </si>
  <si>
    <t>лот6</t>
  </si>
  <si>
    <t>лот7</t>
  </si>
  <si>
    <t>лот8</t>
  </si>
  <si>
    <t>лот9</t>
  </si>
  <si>
    <t>лот10</t>
  </si>
  <si>
    <t>лот11</t>
  </si>
  <si>
    <t>лот12</t>
  </si>
  <si>
    <t>лот13</t>
  </si>
  <si>
    <t>лот14</t>
  </si>
  <si>
    <t>лот15</t>
  </si>
  <si>
    <t>лот16</t>
  </si>
  <si>
    <t>лот17</t>
  </si>
  <si>
    <t>лот18</t>
  </si>
  <si>
    <t>лот19</t>
  </si>
  <si>
    <t>лот20</t>
  </si>
  <si>
    <t>лот21</t>
  </si>
  <si>
    <t>лот22</t>
  </si>
  <si>
    <t>лот23</t>
  </si>
  <si>
    <t>лот24</t>
  </si>
  <si>
    <t>лот25</t>
  </si>
  <si>
    <t>лот26</t>
  </si>
  <si>
    <t>лот27</t>
  </si>
  <si>
    <t>лот28</t>
  </si>
  <si>
    <t>лот29</t>
  </si>
  <si>
    <t>09.12.2019 - 12.12.2019</t>
  </si>
  <si>
    <t>19.12.2019 - 24.12.2019</t>
  </si>
  <si>
    <t>13.12.2019 - 18.12.2019</t>
  </si>
  <si>
    <t>25.12.2019 - 30.12.2019</t>
  </si>
  <si>
    <t>31.12.2019 - 13.01.2020</t>
  </si>
  <si>
    <t>14.01.2020- 17.01.2020</t>
  </si>
  <si>
    <t>20.01.2020 - 23.01.2020</t>
  </si>
  <si>
    <t>24.01.2020 - 29.01.2020</t>
  </si>
  <si>
    <t>справочно: начальная на первых торгах</t>
  </si>
  <si>
    <t>цена отсечения</t>
  </si>
  <si>
    <t>30.01.2020 - 04.02.2020</t>
  </si>
  <si>
    <t>№периода</t>
  </si>
  <si>
    <t>размер снижения на одном этапе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</si>
</sst>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;[Red]#,#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"/>
    <numFmt numFmtId="186" formatCode="0.0000000"/>
    <numFmt numFmtId="187" formatCode="0.00000"/>
    <numFmt numFmtId="188" formatCode="0.0000"/>
    <numFmt numFmtId="189" formatCode="0.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180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indent="1"/>
    </xf>
    <xf numFmtId="2" fontId="4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 indent="3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180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67"/>
  <sheetViews>
    <sheetView tabSelected="1" zoomScalePageLayoutView="0" workbookViewId="0" topLeftCell="R1">
      <selection activeCell="V4" sqref="V4:AE19"/>
    </sheetView>
  </sheetViews>
  <sheetFormatPr defaultColWidth="9.00390625" defaultRowHeight="12.75"/>
  <cols>
    <col min="1" max="1" width="11.125" style="0" customWidth="1"/>
    <col min="2" max="2" width="22.875" style="0" customWidth="1"/>
    <col min="3" max="3" width="16.00390625" style="1" customWidth="1"/>
    <col min="4" max="4" width="15.875" style="1" customWidth="1"/>
    <col min="5" max="5" width="14.25390625" style="0" customWidth="1"/>
    <col min="6" max="6" width="16.25390625" style="0" customWidth="1"/>
    <col min="7" max="7" width="14.875" style="0" customWidth="1"/>
    <col min="8" max="8" width="16.00390625" style="0" customWidth="1"/>
    <col min="9" max="9" width="16.125" style="0" customWidth="1"/>
    <col min="10" max="10" width="15.25390625" style="0" customWidth="1"/>
    <col min="11" max="11" width="17.375" style="0" customWidth="1"/>
    <col min="12" max="12" width="16.625" style="0" customWidth="1"/>
    <col min="13" max="13" width="14.75390625" style="0" customWidth="1"/>
    <col min="14" max="14" width="14.125" style="0" customWidth="1"/>
    <col min="15" max="15" width="14.875" style="0" customWidth="1"/>
    <col min="16" max="16" width="15.125" style="0" customWidth="1"/>
    <col min="17" max="19" width="12.625" style="0" bestFit="1" customWidth="1"/>
    <col min="20" max="20" width="12.875" style="0" customWidth="1"/>
    <col min="21" max="21" width="13.75390625" style="0" customWidth="1"/>
    <col min="22" max="22" width="14.00390625" style="0" customWidth="1"/>
    <col min="23" max="23" width="12.25390625" style="0" customWidth="1"/>
    <col min="24" max="24" width="11.125" style="0" customWidth="1"/>
    <col min="25" max="25" width="17.125" style="0" customWidth="1"/>
    <col min="26" max="27" width="13.25390625" style="0" customWidth="1"/>
    <col min="28" max="28" width="12.75390625" style="0" customWidth="1"/>
    <col min="29" max="29" width="12.625" style="0" customWidth="1"/>
    <col min="30" max="30" width="11.75390625" style="0" customWidth="1"/>
    <col min="31" max="31" width="12.00390625" style="0" customWidth="1"/>
  </cols>
  <sheetData>
    <row r="3" spans="1:31" ht="12.75">
      <c r="A3" s="10"/>
      <c r="B3" s="10"/>
      <c r="C3" s="11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2.75">
      <c r="A4" s="10"/>
      <c r="B4" s="10"/>
      <c r="C4" s="41" t="s">
        <v>5</v>
      </c>
      <c r="D4" s="4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16" t="s">
        <v>51</v>
      </c>
      <c r="B5" s="16" t="s">
        <v>6</v>
      </c>
      <c r="C5" s="17" t="s">
        <v>11</v>
      </c>
      <c r="D5" s="16" t="s">
        <v>12</v>
      </c>
      <c r="E5" s="16" t="s">
        <v>13</v>
      </c>
      <c r="F5" s="16" t="s">
        <v>14</v>
      </c>
      <c r="G5" s="16" t="s">
        <v>15</v>
      </c>
      <c r="H5" s="16" t="s">
        <v>16</v>
      </c>
      <c r="I5" s="16" t="s">
        <v>17</v>
      </c>
      <c r="J5" s="16" t="s">
        <v>18</v>
      </c>
      <c r="K5" s="16" t="s">
        <v>19</v>
      </c>
      <c r="L5" s="16" t="s">
        <v>20</v>
      </c>
      <c r="M5" s="16" t="s">
        <v>21</v>
      </c>
      <c r="N5" s="16" t="s">
        <v>22</v>
      </c>
      <c r="O5" s="16" t="s">
        <v>23</v>
      </c>
      <c r="P5" s="16" t="s">
        <v>24</v>
      </c>
      <c r="Q5" s="16" t="s">
        <v>25</v>
      </c>
      <c r="R5" s="16" t="s">
        <v>26</v>
      </c>
      <c r="S5" s="16" t="s">
        <v>27</v>
      </c>
      <c r="T5" s="16" t="s">
        <v>28</v>
      </c>
      <c r="U5" s="16" t="s">
        <v>29</v>
      </c>
      <c r="V5" s="16" t="s">
        <v>30</v>
      </c>
      <c r="W5" s="16" t="s">
        <v>31</v>
      </c>
      <c r="X5" s="16" t="s">
        <v>32</v>
      </c>
      <c r="Y5" s="16" t="s">
        <v>33</v>
      </c>
      <c r="Z5" s="16" t="s">
        <v>34</v>
      </c>
      <c r="AA5" s="16" t="s">
        <v>35</v>
      </c>
      <c r="AB5" s="16" t="s">
        <v>36</v>
      </c>
      <c r="AC5" s="16" t="s">
        <v>37</v>
      </c>
      <c r="AD5" s="16" t="s">
        <v>38</v>
      </c>
      <c r="AE5" s="16" t="s">
        <v>39</v>
      </c>
    </row>
    <row r="6" spans="1:31" ht="12.75">
      <c r="A6" s="18" t="s">
        <v>0</v>
      </c>
      <c r="B6" s="18" t="s">
        <v>40</v>
      </c>
      <c r="C6" s="19">
        <v>20700000</v>
      </c>
      <c r="D6" s="20">
        <v>318895.68</v>
      </c>
      <c r="E6" s="21">
        <v>318895.68</v>
      </c>
      <c r="F6" s="16">
        <v>295761.18</v>
      </c>
      <c r="G6" s="16">
        <v>295761.18</v>
      </c>
      <c r="H6" s="16">
        <v>295761.18</v>
      </c>
      <c r="I6" s="16">
        <v>295761.18</v>
      </c>
      <c r="J6" s="16">
        <v>295761.18</v>
      </c>
      <c r="K6" s="16">
        <v>295761.18</v>
      </c>
      <c r="L6" s="16">
        <v>295761.18</v>
      </c>
      <c r="M6" s="16">
        <v>295761.18</v>
      </c>
      <c r="N6" s="16">
        <v>295761.18</v>
      </c>
      <c r="O6" s="16">
        <v>295761.18</v>
      </c>
      <c r="P6" s="16">
        <v>295761.18</v>
      </c>
      <c r="Q6" s="16">
        <v>324892.91</v>
      </c>
      <c r="R6" s="16">
        <v>324892.91</v>
      </c>
      <c r="S6" s="16">
        <v>324892.91</v>
      </c>
      <c r="T6" s="16">
        <v>324892.91</v>
      </c>
      <c r="U6" s="16">
        <v>324892.91</v>
      </c>
      <c r="V6" s="16">
        <v>293877.35</v>
      </c>
      <c r="W6" s="16">
        <v>293877.35</v>
      </c>
      <c r="X6" s="16">
        <v>563264.92</v>
      </c>
      <c r="Y6" s="22">
        <v>702668.28</v>
      </c>
      <c r="Z6" s="22">
        <v>680062.33</v>
      </c>
      <c r="AA6" s="22">
        <v>600941.5</v>
      </c>
      <c r="AB6" s="16">
        <v>638580.64</v>
      </c>
      <c r="AC6" s="22">
        <v>531636.41</v>
      </c>
      <c r="AD6" s="22">
        <v>496967.67</v>
      </c>
      <c r="AE6" s="22">
        <v>489313.94</v>
      </c>
    </row>
    <row r="7" spans="1:31" ht="12.75">
      <c r="A7" s="18" t="s">
        <v>1</v>
      </c>
      <c r="B7" s="18" t="s">
        <v>42</v>
      </c>
      <c r="C7" s="23">
        <f>C6-C17*1</f>
        <v>20200000</v>
      </c>
      <c r="D7" s="36">
        <f>D6-D17*1</f>
        <v>310807.74609</v>
      </c>
      <c r="E7" s="36">
        <f aca="true" t="shared" si="0" ref="E7:AE7">E6-E17*1</f>
        <v>310807.74609</v>
      </c>
      <c r="F7" s="36">
        <f t="shared" si="0"/>
        <v>288259.99071</v>
      </c>
      <c r="G7" s="36">
        <f t="shared" si="0"/>
        <v>288259.99071</v>
      </c>
      <c r="H7" s="36">
        <f t="shared" si="0"/>
        <v>288259.99071</v>
      </c>
      <c r="I7" s="36">
        <f t="shared" si="0"/>
        <v>288259.99071</v>
      </c>
      <c r="J7" s="36">
        <f t="shared" si="0"/>
        <v>288259.99071</v>
      </c>
      <c r="K7" s="36">
        <f t="shared" si="0"/>
        <v>288259.99071</v>
      </c>
      <c r="L7" s="36">
        <f t="shared" si="0"/>
        <v>288259.99071</v>
      </c>
      <c r="M7" s="36">
        <f t="shared" si="0"/>
        <v>288259.99071</v>
      </c>
      <c r="N7" s="36">
        <f t="shared" si="0"/>
        <v>288259.99071</v>
      </c>
      <c r="O7" s="36">
        <f t="shared" si="0"/>
        <v>288259.99071</v>
      </c>
      <c r="P7" s="36">
        <f t="shared" si="0"/>
        <v>288259.99071</v>
      </c>
      <c r="Q7" s="36">
        <f t="shared" si="0"/>
        <v>316652.87246</v>
      </c>
      <c r="R7" s="36">
        <f t="shared" si="0"/>
        <v>316652.87246</v>
      </c>
      <c r="S7" s="36">
        <f t="shared" si="0"/>
        <v>316652.87246</v>
      </c>
      <c r="T7" s="36">
        <f t="shared" si="0"/>
        <v>316652.87246</v>
      </c>
      <c r="U7" s="36">
        <f t="shared" si="0"/>
        <v>316652.87246</v>
      </c>
      <c r="V7" s="36">
        <f t="shared" si="0"/>
        <v>286423.93886</v>
      </c>
      <c r="W7" s="24">
        <f t="shared" si="0"/>
        <v>286423.93886</v>
      </c>
      <c r="X7" s="24">
        <f t="shared" si="0"/>
        <v>548979.21556</v>
      </c>
      <c r="Y7" s="24">
        <f t="shared" si="0"/>
        <v>684846.9830100001</v>
      </c>
      <c r="Z7" s="24">
        <f t="shared" si="0"/>
        <v>662814.37228</v>
      </c>
      <c r="AA7" s="24">
        <f t="shared" si="0"/>
        <v>585700.23004</v>
      </c>
      <c r="AB7" s="24">
        <f t="shared" si="0"/>
        <v>622384.75414</v>
      </c>
      <c r="AC7" s="24">
        <f t="shared" si="0"/>
        <v>518152.87784000003</v>
      </c>
      <c r="AD7" s="24">
        <f t="shared" si="0"/>
        <v>484363.4175</v>
      </c>
      <c r="AE7" s="24">
        <f t="shared" si="0"/>
        <v>476903.80394</v>
      </c>
    </row>
    <row r="8" spans="1:31" ht="12.75">
      <c r="A8" s="18" t="s">
        <v>2</v>
      </c>
      <c r="B8" s="18" t="s">
        <v>41</v>
      </c>
      <c r="C8" s="23">
        <f>C6-C17*2</f>
        <v>19700000</v>
      </c>
      <c r="D8" s="36">
        <f>D6-D17*2</f>
        <v>302719.81218</v>
      </c>
      <c r="E8" s="36">
        <f aca="true" t="shared" si="1" ref="E8:AE8">E6-E17*2</f>
        <v>302719.81218</v>
      </c>
      <c r="F8" s="36">
        <f t="shared" si="1"/>
        <v>280758.80142</v>
      </c>
      <c r="G8" s="36">
        <f t="shared" si="1"/>
        <v>280758.80142</v>
      </c>
      <c r="H8" s="36">
        <f t="shared" si="1"/>
        <v>280758.80142</v>
      </c>
      <c r="I8" s="36">
        <f t="shared" si="1"/>
        <v>280758.80142</v>
      </c>
      <c r="J8" s="36">
        <f t="shared" si="1"/>
        <v>280758.80142</v>
      </c>
      <c r="K8" s="36">
        <f t="shared" si="1"/>
        <v>280758.80142</v>
      </c>
      <c r="L8" s="36">
        <f t="shared" si="1"/>
        <v>280758.80142</v>
      </c>
      <c r="M8" s="36">
        <f t="shared" si="1"/>
        <v>280758.80142</v>
      </c>
      <c r="N8" s="36">
        <f t="shared" si="1"/>
        <v>280758.80142</v>
      </c>
      <c r="O8" s="36">
        <f t="shared" si="1"/>
        <v>280758.80142</v>
      </c>
      <c r="P8" s="36">
        <f t="shared" si="1"/>
        <v>280758.80142</v>
      </c>
      <c r="Q8" s="36">
        <f t="shared" si="1"/>
        <v>308412.83492</v>
      </c>
      <c r="R8" s="36">
        <f t="shared" si="1"/>
        <v>308412.83492</v>
      </c>
      <c r="S8" s="36">
        <f t="shared" si="1"/>
        <v>308412.83492</v>
      </c>
      <c r="T8" s="36">
        <f t="shared" si="1"/>
        <v>308412.83492</v>
      </c>
      <c r="U8" s="36">
        <f t="shared" si="1"/>
        <v>308412.83492</v>
      </c>
      <c r="V8" s="36">
        <f t="shared" si="1"/>
        <v>278970.52771999995</v>
      </c>
      <c r="W8" s="24">
        <f t="shared" si="1"/>
        <v>278970.52771999995</v>
      </c>
      <c r="X8" s="24">
        <f t="shared" si="1"/>
        <v>534693.51112</v>
      </c>
      <c r="Y8" s="24">
        <f t="shared" si="1"/>
        <v>667025.68602</v>
      </c>
      <c r="Z8" s="24">
        <f t="shared" si="1"/>
        <v>645566.41456</v>
      </c>
      <c r="AA8" s="24">
        <f t="shared" si="1"/>
        <v>570458.96008</v>
      </c>
      <c r="AB8" s="24">
        <f t="shared" si="1"/>
        <v>606188.86828</v>
      </c>
      <c r="AC8" s="24">
        <f t="shared" si="1"/>
        <v>504669.34568</v>
      </c>
      <c r="AD8" s="24">
        <f t="shared" si="1"/>
        <v>471759.165</v>
      </c>
      <c r="AE8" s="24">
        <f t="shared" si="1"/>
        <v>464493.66788</v>
      </c>
    </row>
    <row r="9" spans="1:31" ht="12.75">
      <c r="A9" s="18" t="s">
        <v>3</v>
      </c>
      <c r="B9" s="18" t="s">
        <v>43</v>
      </c>
      <c r="C9" s="23">
        <f>C6-C17*3</f>
        <v>19200000</v>
      </c>
      <c r="D9" s="36">
        <f>D6-D17*3</f>
        <v>294631.87827</v>
      </c>
      <c r="E9" s="36">
        <f aca="true" t="shared" si="2" ref="E9:AE9">E6-E17*3</f>
        <v>294631.87827</v>
      </c>
      <c r="F9" s="36">
        <f t="shared" si="2"/>
        <v>273257.61213</v>
      </c>
      <c r="G9" s="36">
        <f t="shared" si="2"/>
        <v>273257.61213</v>
      </c>
      <c r="H9" s="36">
        <f t="shared" si="2"/>
        <v>273257.61213</v>
      </c>
      <c r="I9" s="36">
        <f t="shared" si="2"/>
        <v>273257.61213</v>
      </c>
      <c r="J9" s="36">
        <f t="shared" si="2"/>
        <v>273257.61213</v>
      </c>
      <c r="K9" s="36">
        <f t="shared" si="2"/>
        <v>273257.61213</v>
      </c>
      <c r="L9" s="36">
        <f t="shared" si="2"/>
        <v>273257.61213</v>
      </c>
      <c r="M9" s="36">
        <f t="shared" si="2"/>
        <v>273257.61213</v>
      </c>
      <c r="N9" s="36">
        <f t="shared" si="2"/>
        <v>273257.61213</v>
      </c>
      <c r="O9" s="36">
        <f t="shared" si="2"/>
        <v>273257.61213</v>
      </c>
      <c r="P9" s="36">
        <f t="shared" si="2"/>
        <v>273257.61213</v>
      </c>
      <c r="Q9" s="36">
        <f t="shared" si="2"/>
        <v>300172.79737999995</v>
      </c>
      <c r="R9" s="36">
        <f t="shared" si="2"/>
        <v>300172.79737999995</v>
      </c>
      <c r="S9" s="36">
        <f t="shared" si="2"/>
        <v>300172.79737999995</v>
      </c>
      <c r="T9" s="36">
        <f t="shared" si="2"/>
        <v>300172.79737999995</v>
      </c>
      <c r="U9" s="36">
        <f t="shared" si="2"/>
        <v>300172.79737999995</v>
      </c>
      <c r="V9" s="36">
        <f t="shared" si="2"/>
        <v>271517.11658</v>
      </c>
      <c r="W9" s="24">
        <f t="shared" si="2"/>
        <v>271517.11658</v>
      </c>
      <c r="X9" s="24">
        <f t="shared" si="2"/>
        <v>520407.80668000004</v>
      </c>
      <c r="Y9" s="24">
        <f t="shared" si="2"/>
        <v>649204.3890300001</v>
      </c>
      <c r="Z9" s="24">
        <f t="shared" si="2"/>
        <v>628318.45684</v>
      </c>
      <c r="AA9" s="24">
        <f t="shared" si="2"/>
        <v>555217.69012</v>
      </c>
      <c r="AB9" s="24">
        <f t="shared" si="2"/>
        <v>589992.98242</v>
      </c>
      <c r="AC9" s="24">
        <f t="shared" si="2"/>
        <v>491185.81352</v>
      </c>
      <c r="AD9" s="24">
        <f t="shared" si="2"/>
        <v>459154.9125</v>
      </c>
      <c r="AE9" s="24">
        <f t="shared" si="2"/>
        <v>452083.53182000003</v>
      </c>
    </row>
    <row r="10" spans="1:31" ht="12.75">
      <c r="A10" s="18" t="s">
        <v>4</v>
      </c>
      <c r="B10" s="18" t="s">
        <v>44</v>
      </c>
      <c r="C10" s="23">
        <f>C6-C17*4</f>
        <v>18700000</v>
      </c>
      <c r="D10" s="36">
        <f>D6-D17*4</f>
        <v>286543.94435999996</v>
      </c>
      <c r="E10" s="36">
        <f aca="true" t="shared" si="3" ref="E10:AE10">E6-E17*4</f>
        <v>286543.94435999996</v>
      </c>
      <c r="F10" s="36">
        <f t="shared" si="3"/>
        <v>265756.42284</v>
      </c>
      <c r="G10" s="36">
        <f t="shared" si="3"/>
        <v>265756.42284</v>
      </c>
      <c r="H10" s="36">
        <f t="shared" si="3"/>
        <v>265756.42284</v>
      </c>
      <c r="I10" s="36">
        <f t="shared" si="3"/>
        <v>265756.42284</v>
      </c>
      <c r="J10" s="36">
        <f t="shared" si="3"/>
        <v>265756.42284</v>
      </c>
      <c r="K10" s="36">
        <f t="shared" si="3"/>
        <v>265756.42284</v>
      </c>
      <c r="L10" s="36">
        <f t="shared" si="3"/>
        <v>265756.42284</v>
      </c>
      <c r="M10" s="36">
        <f t="shared" si="3"/>
        <v>265756.42284</v>
      </c>
      <c r="N10" s="36">
        <f t="shared" si="3"/>
        <v>265756.42284</v>
      </c>
      <c r="O10" s="36">
        <f t="shared" si="3"/>
        <v>265756.42284</v>
      </c>
      <c r="P10" s="36">
        <f t="shared" si="3"/>
        <v>265756.42284</v>
      </c>
      <c r="Q10" s="36">
        <f t="shared" si="3"/>
        <v>291932.75983999996</v>
      </c>
      <c r="R10" s="36">
        <f t="shared" si="3"/>
        <v>291932.75983999996</v>
      </c>
      <c r="S10" s="36">
        <f t="shared" si="3"/>
        <v>291932.75983999996</v>
      </c>
      <c r="T10" s="36">
        <f t="shared" si="3"/>
        <v>291932.75983999996</v>
      </c>
      <c r="U10" s="36">
        <f t="shared" si="3"/>
        <v>291932.75983999996</v>
      </c>
      <c r="V10" s="36">
        <f t="shared" si="3"/>
        <v>264063.70544</v>
      </c>
      <c r="W10" s="24">
        <f t="shared" si="3"/>
        <v>264063.70544</v>
      </c>
      <c r="X10" s="24">
        <f t="shared" si="3"/>
        <v>506122.10224000004</v>
      </c>
      <c r="Y10" s="24">
        <f t="shared" si="3"/>
        <v>631383.09204</v>
      </c>
      <c r="Z10" s="24">
        <f t="shared" si="3"/>
        <v>611070.4991199999</v>
      </c>
      <c r="AA10" s="24">
        <f t="shared" si="3"/>
        <v>539976.42016</v>
      </c>
      <c r="AB10" s="24">
        <f t="shared" si="3"/>
        <v>573797.09656</v>
      </c>
      <c r="AC10" s="24">
        <f t="shared" si="3"/>
        <v>477702.28136</v>
      </c>
      <c r="AD10" s="24">
        <f t="shared" si="3"/>
        <v>446550.66</v>
      </c>
      <c r="AE10" s="24">
        <f t="shared" si="3"/>
        <v>439673.39576</v>
      </c>
    </row>
    <row r="11" spans="1:31" ht="12.75">
      <c r="A11" s="18" t="s">
        <v>7</v>
      </c>
      <c r="B11" s="18" t="s">
        <v>45</v>
      </c>
      <c r="C11" s="17">
        <f>C6-C17*5</f>
        <v>18200000</v>
      </c>
      <c r="D11" s="36">
        <f>D6-D17*5</f>
        <v>278456.01045</v>
      </c>
      <c r="E11" s="36">
        <f aca="true" t="shared" si="4" ref="E11:AE11">E6-E17*5</f>
        <v>278456.01045</v>
      </c>
      <c r="F11" s="36">
        <f t="shared" si="4"/>
        <v>258255.23355</v>
      </c>
      <c r="G11" s="36">
        <f t="shared" si="4"/>
        <v>258255.23355</v>
      </c>
      <c r="H11" s="36">
        <f t="shared" si="4"/>
        <v>258255.23355</v>
      </c>
      <c r="I11" s="36">
        <f t="shared" si="4"/>
        <v>258255.23355</v>
      </c>
      <c r="J11" s="36">
        <f t="shared" si="4"/>
        <v>258255.23355</v>
      </c>
      <c r="K11" s="36">
        <f t="shared" si="4"/>
        <v>258255.23355</v>
      </c>
      <c r="L11" s="36">
        <f t="shared" si="4"/>
        <v>258255.23355</v>
      </c>
      <c r="M11" s="36">
        <f t="shared" si="4"/>
        <v>258255.23355</v>
      </c>
      <c r="N11" s="36">
        <f t="shared" si="4"/>
        <v>258255.23355</v>
      </c>
      <c r="O11" s="36">
        <f t="shared" si="4"/>
        <v>258255.23355</v>
      </c>
      <c r="P11" s="36">
        <f t="shared" si="4"/>
        <v>258255.23355</v>
      </c>
      <c r="Q11" s="36">
        <f t="shared" si="4"/>
        <v>283692.72229999996</v>
      </c>
      <c r="R11" s="36">
        <f t="shared" si="4"/>
        <v>283692.72229999996</v>
      </c>
      <c r="S11" s="36">
        <f t="shared" si="4"/>
        <v>283692.72229999996</v>
      </c>
      <c r="T11" s="36">
        <f t="shared" si="4"/>
        <v>283692.72229999996</v>
      </c>
      <c r="U11" s="36">
        <f t="shared" si="4"/>
        <v>283692.72229999996</v>
      </c>
      <c r="V11" s="36">
        <f t="shared" si="4"/>
        <v>256610.29429999998</v>
      </c>
      <c r="W11" s="24">
        <f t="shared" si="4"/>
        <v>256610.29429999998</v>
      </c>
      <c r="X11" s="24">
        <f t="shared" si="4"/>
        <v>491836.39780000004</v>
      </c>
      <c r="Y11" s="24">
        <f t="shared" si="4"/>
        <v>613561.7950500001</v>
      </c>
      <c r="Z11" s="24">
        <f t="shared" si="4"/>
        <v>593822.5414</v>
      </c>
      <c r="AA11" s="24">
        <f t="shared" si="4"/>
        <v>524735.1502</v>
      </c>
      <c r="AB11" s="24">
        <f t="shared" si="4"/>
        <v>557601.2106999999</v>
      </c>
      <c r="AC11" s="24">
        <f t="shared" si="4"/>
        <v>464218.7492</v>
      </c>
      <c r="AD11" s="24">
        <f t="shared" si="4"/>
        <v>433946.4075</v>
      </c>
      <c r="AE11" s="24">
        <f t="shared" si="4"/>
        <v>427263.2597</v>
      </c>
    </row>
    <row r="12" spans="1:31" ht="12.75">
      <c r="A12" s="18" t="s">
        <v>8</v>
      </c>
      <c r="B12" s="18" t="s">
        <v>46</v>
      </c>
      <c r="C12" s="23"/>
      <c r="D12" s="36">
        <f>D6-D17*6</f>
        <v>270368.07654</v>
      </c>
      <c r="E12" s="36">
        <f aca="true" t="shared" si="5" ref="E12:AE12">E6-E17*6</f>
        <v>270368.07654</v>
      </c>
      <c r="F12" s="36">
        <f t="shared" si="5"/>
        <v>250754.04426</v>
      </c>
      <c r="G12" s="36">
        <f t="shared" si="5"/>
        <v>250754.04426</v>
      </c>
      <c r="H12" s="36">
        <f t="shared" si="5"/>
        <v>250754.04426</v>
      </c>
      <c r="I12" s="36">
        <f t="shared" si="5"/>
        <v>250754.04426</v>
      </c>
      <c r="J12" s="36">
        <f t="shared" si="5"/>
        <v>250754.04426</v>
      </c>
      <c r="K12" s="36">
        <f t="shared" si="5"/>
        <v>250754.04426</v>
      </c>
      <c r="L12" s="36">
        <f t="shared" si="5"/>
        <v>250754.04426</v>
      </c>
      <c r="M12" s="36">
        <f t="shared" si="5"/>
        <v>250754.04426</v>
      </c>
      <c r="N12" s="36">
        <f t="shared" si="5"/>
        <v>250754.04426</v>
      </c>
      <c r="O12" s="36">
        <f t="shared" si="5"/>
        <v>250754.04426</v>
      </c>
      <c r="P12" s="36">
        <f t="shared" si="5"/>
        <v>250754.04426</v>
      </c>
      <c r="Q12" s="36">
        <f t="shared" si="5"/>
        <v>275452.68476</v>
      </c>
      <c r="R12" s="36">
        <f t="shared" si="5"/>
        <v>275452.68476</v>
      </c>
      <c r="S12" s="36">
        <f t="shared" si="5"/>
        <v>275452.68476</v>
      </c>
      <c r="T12" s="36">
        <f t="shared" si="5"/>
        <v>275452.68476</v>
      </c>
      <c r="U12" s="36">
        <f t="shared" si="5"/>
        <v>275452.68476</v>
      </c>
      <c r="V12" s="36">
        <f t="shared" si="5"/>
        <v>249156.88315999997</v>
      </c>
      <c r="W12" s="24">
        <f t="shared" si="5"/>
        <v>249156.88315999997</v>
      </c>
      <c r="X12" s="24">
        <f t="shared" si="5"/>
        <v>477550.69336000003</v>
      </c>
      <c r="Y12" s="24">
        <f t="shared" si="5"/>
        <v>595740.49806</v>
      </c>
      <c r="Z12" s="24">
        <f t="shared" si="5"/>
        <v>576574.5836799999</v>
      </c>
      <c r="AA12" s="24">
        <f t="shared" si="5"/>
        <v>509493.88023999997</v>
      </c>
      <c r="AB12" s="24">
        <f t="shared" si="5"/>
        <v>541405.32484</v>
      </c>
      <c r="AC12" s="24">
        <f t="shared" si="5"/>
        <v>450735.21704</v>
      </c>
      <c r="AD12" s="24">
        <f t="shared" si="5"/>
        <v>421342.15499999997</v>
      </c>
      <c r="AE12" s="24">
        <f t="shared" si="5"/>
        <v>414853.12364</v>
      </c>
    </row>
    <row r="13" spans="1:31" ht="12.75">
      <c r="A13" s="18" t="s">
        <v>9</v>
      </c>
      <c r="B13" s="18" t="s">
        <v>47</v>
      </c>
      <c r="C13" s="23"/>
      <c r="D13" s="36">
        <f>D6-D17*7</f>
        <v>262280.14263</v>
      </c>
      <c r="E13" s="36">
        <f aca="true" t="shared" si="6" ref="E13:AE13">E6-E17*7</f>
        <v>262280.14263</v>
      </c>
      <c r="F13" s="36">
        <f t="shared" si="6"/>
        <v>243252.85497</v>
      </c>
      <c r="G13" s="36">
        <f t="shared" si="6"/>
        <v>243252.85497</v>
      </c>
      <c r="H13" s="36">
        <f t="shared" si="6"/>
        <v>243252.85497</v>
      </c>
      <c r="I13" s="36">
        <f t="shared" si="6"/>
        <v>243252.85497</v>
      </c>
      <c r="J13" s="36">
        <f t="shared" si="6"/>
        <v>243252.85497</v>
      </c>
      <c r="K13" s="36">
        <f t="shared" si="6"/>
        <v>243252.85497</v>
      </c>
      <c r="L13" s="36">
        <f t="shared" si="6"/>
        <v>243252.85497</v>
      </c>
      <c r="M13" s="36">
        <f t="shared" si="6"/>
        <v>243252.85497</v>
      </c>
      <c r="N13" s="36">
        <f t="shared" si="6"/>
        <v>243252.85497</v>
      </c>
      <c r="O13" s="36">
        <f t="shared" si="6"/>
        <v>243252.85497</v>
      </c>
      <c r="P13" s="36">
        <f t="shared" si="6"/>
        <v>243252.85497</v>
      </c>
      <c r="Q13" s="36">
        <f t="shared" si="6"/>
        <v>267212.64722</v>
      </c>
      <c r="R13" s="36">
        <f t="shared" si="6"/>
        <v>267212.64722</v>
      </c>
      <c r="S13" s="36">
        <f t="shared" si="6"/>
        <v>267212.64722</v>
      </c>
      <c r="T13" s="36">
        <f t="shared" si="6"/>
        <v>267212.64722</v>
      </c>
      <c r="U13" s="36">
        <f t="shared" si="6"/>
        <v>267212.64722</v>
      </c>
      <c r="V13" s="36">
        <f t="shared" si="6"/>
        <v>241703.47202</v>
      </c>
      <c r="W13" s="24">
        <f t="shared" si="6"/>
        <v>241703.47202</v>
      </c>
      <c r="X13" s="24">
        <f t="shared" si="6"/>
        <v>463264.98892000003</v>
      </c>
      <c r="Y13" s="24">
        <f t="shared" si="6"/>
        <v>577919.2010700001</v>
      </c>
      <c r="Z13" s="24">
        <f t="shared" si="6"/>
        <v>559326.62596</v>
      </c>
      <c r="AA13" s="24">
        <f t="shared" si="6"/>
        <v>494252.61028</v>
      </c>
      <c r="AB13" s="24">
        <f t="shared" si="6"/>
        <v>525209.43898</v>
      </c>
      <c r="AC13" s="24">
        <f t="shared" si="6"/>
        <v>437251.68488</v>
      </c>
      <c r="AD13" s="24">
        <f t="shared" si="6"/>
        <v>408737.90249999997</v>
      </c>
      <c r="AE13" s="24">
        <f t="shared" si="6"/>
        <v>402442.98758</v>
      </c>
    </row>
    <row r="14" spans="1:31" ht="12.75">
      <c r="A14" s="35" t="s">
        <v>10</v>
      </c>
      <c r="B14" s="18" t="s">
        <v>50</v>
      </c>
      <c r="C14" s="23"/>
      <c r="D14" s="37">
        <f>D6-D17*8</f>
        <v>254192.20872</v>
      </c>
      <c r="E14" s="37">
        <f aca="true" t="shared" si="7" ref="E14:AE14">E6-E17*8</f>
        <v>254192.20872</v>
      </c>
      <c r="F14" s="38">
        <f>F16*0.66</f>
        <v>235751.66340000002</v>
      </c>
      <c r="G14" s="38">
        <f aca="true" t="shared" si="8" ref="G14:P14">G16*0.66</f>
        <v>235751.66340000002</v>
      </c>
      <c r="H14" s="38">
        <f t="shared" si="8"/>
        <v>235751.66340000002</v>
      </c>
      <c r="I14" s="38">
        <f t="shared" si="8"/>
        <v>235751.66340000002</v>
      </c>
      <c r="J14" s="38">
        <f t="shared" si="8"/>
        <v>235751.66340000002</v>
      </c>
      <c r="K14" s="38">
        <f t="shared" si="8"/>
        <v>235751.66340000002</v>
      </c>
      <c r="L14" s="38">
        <f t="shared" si="8"/>
        <v>235751.66340000002</v>
      </c>
      <c r="M14" s="38">
        <f t="shared" si="8"/>
        <v>235751.66340000002</v>
      </c>
      <c r="N14" s="38">
        <f t="shared" si="8"/>
        <v>235751.66340000002</v>
      </c>
      <c r="O14" s="38">
        <f t="shared" si="8"/>
        <v>235751.66340000002</v>
      </c>
      <c r="P14" s="38">
        <f t="shared" si="8"/>
        <v>235751.66340000002</v>
      </c>
      <c r="Q14" s="37">
        <f t="shared" si="7"/>
        <v>258972.60967999997</v>
      </c>
      <c r="R14" s="37">
        <f t="shared" si="7"/>
        <v>258972.60967999997</v>
      </c>
      <c r="S14" s="37">
        <f t="shared" si="7"/>
        <v>258972.60967999997</v>
      </c>
      <c r="T14" s="37">
        <f t="shared" si="7"/>
        <v>258972.60967999997</v>
      </c>
      <c r="U14" s="37">
        <f t="shared" si="7"/>
        <v>258972.60967999997</v>
      </c>
      <c r="V14" s="37">
        <f t="shared" si="7"/>
        <v>234250.06087999998</v>
      </c>
      <c r="W14" s="20">
        <f t="shared" si="7"/>
        <v>234250.06087999998</v>
      </c>
      <c r="X14" s="20">
        <f t="shared" si="7"/>
        <v>448979.28448000003</v>
      </c>
      <c r="Y14" s="31">
        <f>Y16*0.66</f>
        <v>560097.9054</v>
      </c>
      <c r="Z14" s="20">
        <f t="shared" si="7"/>
        <v>542078.66824</v>
      </c>
      <c r="AA14" s="20">
        <f t="shared" si="7"/>
        <v>479011.34031999996</v>
      </c>
      <c r="AB14" s="20">
        <f>AB16*0.66</f>
        <v>509013.5556</v>
      </c>
      <c r="AC14" s="20">
        <f t="shared" si="7"/>
        <v>423768.15272</v>
      </c>
      <c r="AD14" s="20">
        <f t="shared" si="7"/>
        <v>396133.64999999997</v>
      </c>
      <c r="AE14" s="20">
        <f t="shared" si="7"/>
        <v>390032.85152</v>
      </c>
    </row>
    <row r="15" spans="1:31" ht="12.75">
      <c r="A15" s="10"/>
      <c r="B15" s="10"/>
      <c r="C15" s="11"/>
      <c r="D15" s="39"/>
      <c r="E15" s="40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38.25">
      <c r="A16" s="10"/>
      <c r="B16" s="25" t="s">
        <v>48</v>
      </c>
      <c r="C16" s="26">
        <v>25000000</v>
      </c>
      <c r="D16" s="15">
        <v>385139.71</v>
      </c>
      <c r="E16" s="12">
        <v>385139.71</v>
      </c>
      <c r="F16" s="27">
        <v>357199.49</v>
      </c>
      <c r="G16" s="27">
        <v>357199.49</v>
      </c>
      <c r="H16" s="27">
        <v>357199.49</v>
      </c>
      <c r="I16" s="27">
        <v>357199.49</v>
      </c>
      <c r="J16" s="27">
        <v>357199.49</v>
      </c>
      <c r="K16" s="27">
        <v>357199.49</v>
      </c>
      <c r="L16" s="27">
        <v>357199.49</v>
      </c>
      <c r="M16" s="27">
        <v>357199.49</v>
      </c>
      <c r="N16" s="27">
        <v>357199.49</v>
      </c>
      <c r="O16" s="27">
        <v>357199.49</v>
      </c>
      <c r="P16" s="27">
        <v>357199.49</v>
      </c>
      <c r="Q16" s="27">
        <v>392382.74</v>
      </c>
      <c r="R16" s="27">
        <v>392382.74</v>
      </c>
      <c r="S16" s="27">
        <v>392382.74</v>
      </c>
      <c r="T16" s="27">
        <v>392382.74</v>
      </c>
      <c r="U16" s="27">
        <v>392382.74</v>
      </c>
      <c r="V16" s="27">
        <v>354924.34</v>
      </c>
      <c r="W16" s="27">
        <v>354924.34</v>
      </c>
      <c r="X16" s="27">
        <v>680271.64</v>
      </c>
      <c r="Y16" s="27">
        <v>848633.19</v>
      </c>
      <c r="Z16" s="27">
        <v>821331.32</v>
      </c>
      <c r="AA16" s="27">
        <v>725774.76</v>
      </c>
      <c r="AB16" s="27">
        <v>771232.66</v>
      </c>
      <c r="AC16" s="27">
        <v>642072.96</v>
      </c>
      <c r="AD16" s="27">
        <v>600202.5</v>
      </c>
      <c r="AE16" s="27">
        <v>590958.86</v>
      </c>
    </row>
    <row r="17" spans="1:31" ht="25.5">
      <c r="A17" s="10"/>
      <c r="B17" s="25" t="s">
        <v>52</v>
      </c>
      <c r="C17" s="28">
        <f>SUM(C16*0.02)</f>
        <v>500000</v>
      </c>
      <c r="D17" s="9">
        <f>D16*0.021</f>
        <v>8087.933910000001</v>
      </c>
      <c r="E17" s="9">
        <f aca="true" t="shared" si="9" ref="E17:AE17">E16*0.021</f>
        <v>8087.933910000001</v>
      </c>
      <c r="F17" s="9">
        <f t="shared" si="9"/>
        <v>7501.18929</v>
      </c>
      <c r="G17" s="9">
        <f t="shared" si="9"/>
        <v>7501.18929</v>
      </c>
      <c r="H17" s="9">
        <f t="shared" si="9"/>
        <v>7501.18929</v>
      </c>
      <c r="I17" s="9">
        <f t="shared" si="9"/>
        <v>7501.18929</v>
      </c>
      <c r="J17" s="9">
        <f t="shared" si="9"/>
        <v>7501.18929</v>
      </c>
      <c r="K17" s="9">
        <f t="shared" si="9"/>
        <v>7501.18929</v>
      </c>
      <c r="L17" s="9">
        <f t="shared" si="9"/>
        <v>7501.18929</v>
      </c>
      <c r="M17" s="9">
        <f t="shared" si="9"/>
        <v>7501.18929</v>
      </c>
      <c r="N17" s="9">
        <f t="shared" si="9"/>
        <v>7501.18929</v>
      </c>
      <c r="O17" s="9">
        <f t="shared" si="9"/>
        <v>7501.18929</v>
      </c>
      <c r="P17" s="9">
        <f t="shared" si="9"/>
        <v>7501.18929</v>
      </c>
      <c r="Q17" s="9">
        <f t="shared" si="9"/>
        <v>8240.037540000001</v>
      </c>
      <c r="R17" s="9">
        <f t="shared" si="9"/>
        <v>8240.037540000001</v>
      </c>
      <c r="S17" s="9">
        <f t="shared" si="9"/>
        <v>8240.037540000001</v>
      </c>
      <c r="T17" s="9">
        <f t="shared" si="9"/>
        <v>8240.037540000001</v>
      </c>
      <c r="U17" s="9">
        <f t="shared" si="9"/>
        <v>8240.037540000001</v>
      </c>
      <c r="V17" s="9">
        <f t="shared" si="9"/>
        <v>7453.411140000001</v>
      </c>
      <c r="W17" s="9">
        <f t="shared" si="9"/>
        <v>7453.411140000001</v>
      </c>
      <c r="X17" s="9">
        <f t="shared" si="9"/>
        <v>14285.704440000001</v>
      </c>
      <c r="Y17" s="9">
        <f>Y16*0.021</f>
        <v>17821.29699</v>
      </c>
      <c r="Z17" s="9">
        <f t="shared" si="9"/>
        <v>17247.95772</v>
      </c>
      <c r="AA17" s="9">
        <f t="shared" si="9"/>
        <v>15241.269960000001</v>
      </c>
      <c r="AB17" s="9">
        <f t="shared" si="9"/>
        <v>16195.885860000002</v>
      </c>
      <c r="AC17" s="9">
        <f t="shared" si="9"/>
        <v>13483.53216</v>
      </c>
      <c r="AD17" s="9">
        <f t="shared" si="9"/>
        <v>12604.2525</v>
      </c>
      <c r="AE17" s="9">
        <f t="shared" si="9"/>
        <v>12410.13606</v>
      </c>
    </row>
    <row r="18" spans="1:31" ht="12.75">
      <c r="A18" s="10"/>
      <c r="B18" s="34" t="s">
        <v>49</v>
      </c>
      <c r="C18" s="29">
        <v>18200000</v>
      </c>
      <c r="D18" s="13">
        <f>D16*0.66</f>
        <v>254192.2086</v>
      </c>
      <c r="E18" s="13">
        <f aca="true" t="shared" si="10" ref="E18:AE18">E16*0.66</f>
        <v>254192.2086</v>
      </c>
      <c r="F18" s="33">
        <f>F16*0.66</f>
        <v>235751.66340000002</v>
      </c>
      <c r="G18" s="32">
        <f t="shared" si="10"/>
        <v>235751.66340000002</v>
      </c>
      <c r="H18" s="32">
        <f t="shared" si="10"/>
        <v>235751.66340000002</v>
      </c>
      <c r="I18" s="32">
        <f t="shared" si="10"/>
        <v>235751.66340000002</v>
      </c>
      <c r="J18" s="32">
        <f t="shared" si="10"/>
        <v>235751.66340000002</v>
      </c>
      <c r="K18" s="32">
        <f t="shared" si="10"/>
        <v>235751.66340000002</v>
      </c>
      <c r="L18" s="32">
        <f t="shared" si="10"/>
        <v>235751.66340000002</v>
      </c>
      <c r="M18" s="32">
        <f t="shared" si="10"/>
        <v>235751.66340000002</v>
      </c>
      <c r="N18" s="32">
        <f t="shared" si="10"/>
        <v>235751.66340000002</v>
      </c>
      <c r="O18" s="32">
        <f t="shared" si="10"/>
        <v>235751.66340000002</v>
      </c>
      <c r="P18" s="32">
        <f t="shared" si="10"/>
        <v>235751.66340000002</v>
      </c>
      <c r="Q18" s="13">
        <f t="shared" si="10"/>
        <v>258972.6084</v>
      </c>
      <c r="R18" s="13">
        <f t="shared" si="10"/>
        <v>258972.6084</v>
      </c>
      <c r="S18" s="13">
        <f t="shared" si="10"/>
        <v>258972.6084</v>
      </c>
      <c r="T18" s="13">
        <f t="shared" si="10"/>
        <v>258972.6084</v>
      </c>
      <c r="U18" s="13">
        <f t="shared" si="10"/>
        <v>258972.6084</v>
      </c>
      <c r="V18" s="13">
        <f t="shared" si="10"/>
        <v>234250.06440000003</v>
      </c>
      <c r="W18" s="13">
        <f t="shared" si="10"/>
        <v>234250.06440000003</v>
      </c>
      <c r="X18" s="13">
        <f t="shared" si="10"/>
        <v>448979.2824</v>
      </c>
      <c r="Y18" s="32">
        <f>Y16*0.66</f>
        <v>560097.9054</v>
      </c>
      <c r="Z18" s="13">
        <f t="shared" si="10"/>
        <v>542078.6712</v>
      </c>
      <c r="AA18" s="13">
        <f t="shared" si="10"/>
        <v>479011.34160000004</v>
      </c>
      <c r="AB18" s="32">
        <f>AB16*0.66</f>
        <v>509013.5556</v>
      </c>
      <c r="AC18" s="13">
        <f t="shared" si="10"/>
        <v>423768.1536</v>
      </c>
      <c r="AD18" s="13">
        <f t="shared" si="10"/>
        <v>396133.65</v>
      </c>
      <c r="AE18" s="13">
        <f t="shared" si="10"/>
        <v>390032.84760000004</v>
      </c>
    </row>
    <row r="19" spans="1:31" ht="12.75">
      <c r="A19" s="10"/>
      <c r="B19" s="14"/>
      <c r="C19" s="11"/>
      <c r="D19" s="15"/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5"/>
      <c r="AB19" s="10"/>
      <c r="AC19" s="10"/>
      <c r="AD19" s="10"/>
      <c r="AE19" s="10"/>
    </row>
    <row r="20" spans="4:27" ht="12.75">
      <c r="D20" s="6"/>
      <c r="E20" s="4"/>
      <c r="AA20" s="6"/>
    </row>
    <row r="21" spans="3:27" ht="12.75">
      <c r="C21" s="3"/>
      <c r="D21" s="8"/>
      <c r="E21" s="4"/>
      <c r="AA21" s="6"/>
    </row>
    <row r="22" spans="3:5" ht="12.75">
      <c r="C22" s="3"/>
      <c r="D22" s="6"/>
      <c r="E22" s="4"/>
    </row>
    <row r="23" spans="3:5" ht="12.75">
      <c r="C23" s="2"/>
      <c r="D23" s="6"/>
      <c r="E23" s="4"/>
    </row>
    <row r="24" spans="4:6" ht="12.75">
      <c r="D24" s="6"/>
      <c r="E24" s="4"/>
      <c r="F24" s="30"/>
    </row>
    <row r="25" spans="4:5" ht="12.75">
      <c r="D25" s="6"/>
      <c r="E25" s="4"/>
    </row>
    <row r="26" spans="4:5" ht="12.75">
      <c r="D26" s="6"/>
      <c r="E26" s="4"/>
    </row>
    <row r="27" spans="4:5" ht="12.75">
      <c r="D27" s="6"/>
      <c r="E27" s="4"/>
    </row>
    <row r="28" spans="4:5" ht="12.75">
      <c r="D28" s="6"/>
      <c r="E28" s="4"/>
    </row>
    <row r="29" spans="4:5" ht="12.75">
      <c r="D29" s="6"/>
      <c r="E29" s="4"/>
    </row>
    <row r="30" spans="4:5" ht="12.75">
      <c r="D30" s="6"/>
      <c r="E30" s="4"/>
    </row>
    <row r="31" spans="4:5" ht="12.75">
      <c r="D31" s="6"/>
      <c r="E31" s="4"/>
    </row>
    <row r="32" spans="4:5" ht="12.75">
      <c r="D32" s="6"/>
      <c r="E32" s="5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</sheetData>
  <sheetProtection/>
  <mergeCells count="1">
    <mergeCell ref="C4:D4"/>
  </mergeCells>
  <printOptions/>
  <pageMargins left="0.75" right="0.75" top="1" bottom="1" header="0.5" footer="0.5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"Snezhinskiy"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Щербинин Константин</dc:creator>
  <cp:keywords/>
  <dc:description/>
  <cp:lastModifiedBy>Евгений-Юлия</cp:lastModifiedBy>
  <cp:lastPrinted>2019-12-02T11:22:14Z</cp:lastPrinted>
  <dcterms:created xsi:type="dcterms:W3CDTF">2019-05-14T09:27:52Z</dcterms:created>
  <dcterms:modified xsi:type="dcterms:W3CDTF">2019-12-02T11:23:14Z</dcterms:modified>
  <cp:category/>
  <cp:version/>
  <cp:contentType/>
  <cp:contentStatus/>
</cp:coreProperties>
</file>