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20" windowHeight="7110" tabRatio="198" activeTab="0"/>
  </bookViews>
  <sheets>
    <sheet name="Лист2" sheetId="1" r:id="rId1"/>
    <sheet name="Лист1" sheetId="2" r:id="rId2"/>
  </sheets>
  <externalReferences>
    <externalReference r:id="rId5"/>
  </externalReferences>
  <definedNames>
    <definedName name="_xlnm.Print_Area" localSheetId="0">'Лист2'!$A$1:$V$80</definedName>
  </definedNames>
  <calcPr fullCalcOnLoad="1"/>
</workbook>
</file>

<file path=xl/sharedStrings.xml><?xml version="1.0" encoding="utf-8"?>
<sst xmlns="http://schemas.openxmlformats.org/spreadsheetml/2006/main" count="748" uniqueCount="329">
  <si>
    <t>Итого:</t>
  </si>
  <si>
    <t>м.п</t>
  </si>
  <si>
    <t>Наименование ТМЦ</t>
  </si>
  <si>
    <t>Ед.изм.</t>
  </si>
  <si>
    <t>Всего:</t>
  </si>
  <si>
    <t>1.  Поставщик  обязуется  поставить,  а  Покупатель  принять  и  оплатить  следующие  ТМЦ:</t>
  </si>
  <si>
    <t>Поставщик</t>
  </si>
  <si>
    <t xml:space="preserve"> Покупатель</t>
  </si>
  <si>
    <t>Изготовитель (производитель), страна происхождения</t>
  </si>
  <si>
    <t>№ п/п</t>
  </si>
  <si>
    <t>________________  /________________/</t>
  </si>
  <si>
    <t>_____________________________</t>
  </si>
  <si>
    <r>
      <t xml:space="preserve">Код ЕБК </t>
    </r>
    <r>
      <rPr>
        <i/>
        <sz val="10"/>
        <rFont val="Times New Roman"/>
        <family val="1"/>
      </rPr>
      <t>(указывается в заявке ЗАО "Далур")</t>
    </r>
  </si>
  <si>
    <t>Номенклатурный номер Товара Покупателя (указывается в заявке ЗАО "Далур")</t>
  </si>
  <si>
    <t xml:space="preserve">ЗАО "Далур" </t>
  </si>
  <si>
    <t>НДС 18%:</t>
  </si>
  <si>
    <t xml:space="preserve">                                             </t>
  </si>
  <si>
    <t>Приложение №1</t>
  </si>
  <si>
    <t>Технические характеристики</t>
  </si>
  <si>
    <t>октябрь</t>
  </si>
  <si>
    <t>ноябрь</t>
  </si>
  <si>
    <t>декабрь</t>
  </si>
  <si>
    <t>Обозначение нормативного документа (ГОСТ, ТУ, ОСТ и т.п.)</t>
  </si>
  <si>
    <t xml:space="preserve">                 СПЕЦИФИКАЦИЯ  № 1 от ________20___ г.    </t>
  </si>
  <si>
    <t xml:space="preserve">                                        м.п.        "   "_______________20____ г</t>
  </si>
  <si>
    <t>"    "______________20_____ г</t>
  </si>
  <si>
    <t>Цена за единицу с НДС, руб.</t>
  </si>
  <si>
    <t>2 КВАРТАЛ 2013</t>
  </si>
  <si>
    <t>4 КВАРТАЛ 2013</t>
  </si>
  <si>
    <t>2 .Оплата  стоимости товара  производится в течение 15 календарных дней   после поставки товара при наличии оригиналов счет-фактуры и товарной накладной.</t>
  </si>
  <si>
    <t>3. Способ доставки: Транспортом Поставщика до местонахождения Покупателя. Отгрузочные реквизиты (вагоны, цистерны): ст. Далматово Южноуральской ж/д Код станции - 827602 Код предприятия - 3648 ОКПО-51137700 ОКВЭД-12.00.11 
Юридический адрес:
Россия, 641750, Курганская область., Далматовский район
с. Уксянское, ул. Ленина, дом 42</t>
  </si>
  <si>
    <t>5. Транспортные расходы и прочие расходы включены в цену ТМЦ.</t>
  </si>
  <si>
    <t>6. Объём ТМЦ, подлежащих поставке, могут меняться в зависимости от минимальной нормы отгрузки ± 10% (для материалов по удельным нормам)</t>
  </si>
  <si>
    <t>Сумма с НДС, руб.</t>
  </si>
  <si>
    <t>Итого, количество</t>
  </si>
  <si>
    <t xml:space="preserve">БЕЛЬЕ НАТЕЛЬНОЕ Х/Б БЯЗЬ                </t>
  </si>
  <si>
    <t xml:space="preserve">БЕЛЬЕ НАТЕЛЬНОЕ УТЕПЛЕННОЕ              </t>
  </si>
  <si>
    <t xml:space="preserve">КОСТЮМ СУКОННЫЙ ПРОТИВОКИСЛОТНЫЙ   </t>
  </si>
  <si>
    <t>ТАПОЧКИ ДЛЯ ДУША ЭВА</t>
  </si>
  <si>
    <t xml:space="preserve">КРАГИ СПИЛКОВЫЕ   </t>
  </si>
  <si>
    <t xml:space="preserve">ПЕРЧАТКИ РЕЗИНОВЫЕ ХОЗЯЙСТВЕННЫЕ        </t>
  </si>
  <si>
    <t>ПЕРЧАТКИ НЕОТАЧ</t>
  </si>
  <si>
    <t>ПЕРЧАТКИ СПИЛКОВЫЕ С НАЛОДОННИКОМ</t>
  </si>
  <si>
    <t xml:space="preserve">ПЕРЧАТКИ Х/Б С ПВХ                      </t>
  </si>
  <si>
    <t>ПЕРЧАТКИ ХАЙКРОН</t>
  </si>
  <si>
    <t>РУКАВИЦЫ БРЕЗЕНТОВЫЕ</t>
  </si>
  <si>
    <t>ПОЛНАЯ МАСКА 6800 ЗМ</t>
  </si>
  <si>
    <t>ОЧКИ ЗАЩИТНЫЕ</t>
  </si>
  <si>
    <t>ПРОТИВОАЭРОЗОЛЬНЫЕ ПРЕДФИЛЬТРЫ 5911 ЗМ</t>
  </si>
  <si>
    <t>ДЕРЖАТЕЛЬ 501 ПРЕДФИЛЬТРА 5911, 5925 "3М"</t>
  </si>
  <si>
    <t>КРЕМ ДЛЯ РУК</t>
  </si>
  <si>
    <t>ПАСТА ЧИСТЯЩАЯ ДЛЯ РУК</t>
  </si>
  <si>
    <t xml:space="preserve">МЫЛО ТУАЛЕТНОЕ      </t>
  </si>
  <si>
    <t xml:space="preserve">ПОЛОТЕНЦЕ ВАФЕЛ.                        </t>
  </si>
  <si>
    <t xml:space="preserve">ФЛАНЕЛЬ </t>
  </si>
  <si>
    <t>компл.</t>
  </si>
  <si>
    <t>шт.</t>
  </si>
  <si>
    <t>пар.</t>
  </si>
  <si>
    <t>Размеры</t>
  </si>
  <si>
    <t>Уникальный рисунок, имитирующий протектор автомобильных шин обеспечивает отличный захват. Материал: хлопок, ПАН; Материал покрытия: ПВХ, точечное</t>
  </si>
  <si>
    <t xml:space="preserve">Паста для очищения рук от сильных загрязнений (масло, нефть, жир, сажа, графит, металлическая пыль, смазочные вещества) с биодеструкционным абразивным (порошок скорлупы грецкого ореха) и защитным средствами (сульфатированное касторовое масло), а также системой очистки (натуральное масло и ПАВ). Размеры упаковки: тюбик — 200 мл (на 100 раз) </t>
  </si>
  <si>
    <t xml:space="preserve">НД поставщика </t>
  </si>
  <si>
    <t>90 грамм/кусочек, детское</t>
  </si>
  <si>
    <t>для сварщика</t>
  </si>
  <si>
    <t>Для защиты органов дыхания ГОСТ 12.4.041-89, до 200 ПДК по ГОСТ 12.4.189-99</t>
  </si>
  <si>
    <t>питательный, БАРХАТНЫЕ РУЧКИ</t>
  </si>
  <si>
    <t>ОМТС</t>
  </si>
  <si>
    <t>СГЭ</t>
  </si>
  <si>
    <t>ПБ</t>
  </si>
  <si>
    <t>р-ры 10,11,12</t>
  </si>
  <si>
    <t>р-ры 6-20 шт., 7-30 шт., 8-20 шт., 9-10 шт.</t>
  </si>
  <si>
    <t>ГОСТ 28039-89 (АТРИБУТ или эквивалент)</t>
  </si>
  <si>
    <t>ГОСТ 28039-89 (НОРМАТИВ или эквивалент)</t>
  </si>
  <si>
    <t>Ткань: трикотажное полотно; Состав ткани: хлопок - 100%; Материал: трикотаж. Предназначается для защиты от пониженных температур. Состоит из рубахи и кальсон. Рукава рубахи и низ кальсон на манжетах. ГОСТ 26085-84 Ткань: хлопок - 100%, с начесом</t>
  </si>
  <si>
    <t>Цвет: белый, Материал: бязь, ГОСТ: ГОСТ 25296-03, Ткань: бязь, Комплектация: рубаха,кальсоны, Состав ткани: хлопок - 100%, Состоит из рубахи и кальсон. Рубаха с V-образным вырезом, ГОСТ 25296-2003, Ткань: бязь отбеленная,хлопок - 100%</t>
  </si>
  <si>
    <t>ТУ 2590-001-56878648-06 или эквивалент</t>
  </si>
  <si>
    <t>Отличительные характеристики: наладонники усилены лоскутками из замши</t>
  </si>
  <si>
    <t>НД Поставщика</t>
  </si>
  <si>
    <t>ГОСТ: EN 388 (Перчатки ANSELL ХАЙКРОН 27-805 или эквивалент)</t>
  </si>
  <si>
    <t>Покрытие перчаток: полное
Материал покрытия перчаток: Нитрилбутилдиеновый каучук
конструктивные особенности СИЗ: крага, Универсальные защитные перчатки. Рекомендуется использовать при выполнении самых разных трудовых операций: от обработки мясных туш до капитального подземного ремонта скважин на нефтяных разработках, атакже для работ с абразивными материалами, металлом, для строительных работ.
Отличительные характеристики: устойчивость к изнашиванию, ножевым порезам, разрывам и проколам. В 12 - 15 раз прочнее и долговечнее брезентовых рукавиц, в 6 - 7 раз долговечнее рукавиц комбинированных. Являются аналогом рукавиц КР и НМСР, превосходят их по сроку эксплуатации в 4 - 5 раз. Маслобензостойкие, водонепроницаемые. Сухой и влажный (промасленный) захват. Антистатические свойства. Работа при температуре от +85°С до -20°C. Все ингредиенты соответствуют действующим правилам FDA о непрямых пищевых добавках. Химическая стойкость к кислотам и щелочам (40 - 50%), неорганическим растворителям, спиртам, метанолу, газовому конденсату.</t>
  </si>
  <si>
    <t>Перчатки защитные от электрического тока, электростатических зарядов и полей, электрических и электромагнитных полей.
Предназначены для защиты от поражения постоянным и переменным электрическим токомпромышленной частоты напряжения до 1000 В как основное средство защиты, свыше 1000 В - как дополнительное. Латекс</t>
  </si>
  <si>
    <t>апрель</t>
  </si>
  <si>
    <t>май</t>
  </si>
  <si>
    <t>июнь</t>
  </si>
  <si>
    <t>БОТИНКИ КОЖАНЫЕ</t>
  </si>
  <si>
    <t>САПОГИ С ЗАЩИТОЙ ОТ ПОНИЖЕННЫХ ТЕМПЕРАТУР С ВООТТАЛКИВАЮЩИМ ПОКРЫТИЕМ (ВАЛЕНКИ)</t>
  </si>
  <si>
    <t>САПОГИ КИРЗОВЫЕ</t>
  </si>
  <si>
    <t>КОСТЮМ СВАРЩИКА</t>
  </si>
  <si>
    <t>ЩИТОК ЗАЩИТНЫЙ ЭЛ.СВАРЩИКА</t>
  </si>
  <si>
    <t xml:space="preserve">ШАПКА - ПОДШЛЕМНИК </t>
  </si>
  <si>
    <t>ТАПОЧКИ КОЖАНЫЕ</t>
  </si>
  <si>
    <t>Куртка, брюки</t>
  </si>
  <si>
    <t>Защита от водных и масляных загрязнений, кислот концентрацией до 50%, общепроизводственных загрязнений</t>
  </si>
  <si>
    <t>Ткань: "Томбой" хлопок - 33%; полиэфир - 67%; вес - 245 г/м.кв., масловодоотталкивающая отделка (МВО), стойкость к кислотам концентрации до 50% (К50). Цвет - синий</t>
  </si>
  <si>
    <t>Комплектация</t>
  </si>
  <si>
    <t>Особенности</t>
  </si>
  <si>
    <t>Состав</t>
  </si>
  <si>
    <t>Защита от пониженных температур, масловодоотталкивающей пропиткой, с внешней защитой от ветра, дождя и мокрого снега.</t>
  </si>
  <si>
    <t>Ткань: "Нортси" микрополиэфир - 100%, вес - 155 г/м.кв.; ПУ мембрана дыщащяя, Тефлон. Утеплитель: холлофайбер, вес - 150 г/м.кв., 2 слоя (куртка), 1 слой (брюки). Цвет - синий.</t>
  </si>
  <si>
    <t>ТР ТС 019/2011, ГОСТ Р 12.4.236-2011 ССБТ(Костюм летний ЖЕНСКИЙ СПЕЦ-1 или ЭКВИВАЛЕНТ)</t>
  </si>
  <si>
    <t>ТР ТС 019/2011, ГОСТ 27575-87 (Костюм летний мужской СПЕЦ-1 или ЭКВИВАЛЕНТ)</t>
  </si>
  <si>
    <t>Куртка, брюки, Каска-бейсболка</t>
  </si>
  <si>
    <t>Куртка прямого силуэта с притачным поясом, центральной застежкой на кнопки.Спинка с фигурной кокеткой и рельефными швами. Пояс с застежкой на концах на кнопку, хлястиками для регулировки ширины. Светоотражающие элементы для повышения видимости в сумерках и при недостаточной освещенности.  Брюки прямого силуэта со светоотражающими вставками. Регулировки по ширине: по талии, манжеты с застежкой, брюки - по линии талии. Усилительные накладки: наколенники со входом для амортизационных вкладышей.              Полукомбинезон с притачным передом лифа и спинкой, шлевками и поясом по линии талии, стянутым на участке спинки эластичной лентой, накладным боковым двухсекционным карманом на правом боковом шве.Световозвращающая лента трехугольной формы: под карманами-наколенниками.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вставкой.</t>
  </si>
  <si>
    <t>Куртка, полукомбинезон</t>
  </si>
  <si>
    <t>Защита от пониженных температур, масловодоотталкивающей пропиткой</t>
  </si>
  <si>
    <t>Ткань верха - "Оксфорд": полиамид — 100%, 100 г/м.кв. Покрытие Teflon МВО, К20. Утеплитель: Тинсулейт  куртка -2 слоя 100г/м.кв, 1 слой — 150 г/кв.м., полукомбинезон -2 слоя 100г/м.кв. Цвет - синий, васильковый.</t>
  </si>
  <si>
    <t>Куртка прямая с пристегивающимся капюшоном, притачной утепляющей подкладкой, центральной застежкой на тесьму молния.Спинка удлиненная с накладной кокеткой  и фигурной линией низа. Кулиска по низу с эластичным шнуром и фиксатороми.Притачная упетляющая подкладка, в нижней части баска-юбка для защиты от ветра. Низ баски стянут эластичной лентой. Светоотражащие элементы: кант  по низу клапанов верхнего и нежнего карманов, в шве стачивания. Световозвращающая лента  на полочках.         Полукомбинезон с притачной утепляющей прокладкой, центральной застежкой на тесьму «молния»,шлевками по линии талии, бретелями.световозвращающая лента  по низу передних и задних половинок по наметке на лекалах.</t>
  </si>
  <si>
    <t>КОСТЮМ УТЕПЛЕННЫЙ МУЖСКОЙ</t>
  </si>
  <si>
    <t>Куртка, брюки, головной убор</t>
  </si>
  <si>
    <t>Защита от кислот высокой концентрации</t>
  </si>
  <si>
    <t>Ткань: сукно шинельное арт С-8, шерсть 90%, лавсан 10% плотность ткани 760 г/м.кв.          Цвет серый</t>
  </si>
  <si>
    <t>Куртка: застежка потайная на пуговицах. Карманы:  нагрудный накладной, в боковых швах, накладной на брюках.Ветлиляционные отверстия: прорезанные петли в области проймы, на задних половинках брюк.</t>
  </si>
  <si>
    <t>Кислотостойкий костюм для регулярного ношения</t>
  </si>
  <si>
    <t>ТР ТС 019/2011, ГОСТ 12.4.248-2008 (ТАНТАЛ ИЛИ ЭКВИВАЛЕНТ)</t>
  </si>
  <si>
    <t>Дополнительные требования</t>
  </si>
  <si>
    <t>Защита от контакта с источниками теплового излучения, попадания искр, брызг расплавленного металла</t>
  </si>
  <si>
    <t>Ткань: парусина, ОП, лен - 49%, хлопок — 51%, 550 г/м.кв., огнестойкая пропитка, спилок -100%, 2 класс защиты</t>
  </si>
  <si>
    <t>Куртка прямого кроя. Воротник отложной. Застежка куртки потайная, защищенная от прямого контакта с источниками теплового излучения, попадания продуктов горения при сварочных работах. В области пройм, в шве притачения кокетки вентиляционное отверстие. Карманы внутренние. Вентиляционные отверстия под проймой, в шве притачивания кокетки, на брюках. Брюки прямого кроя. Усилительные накладки из спилка на полочках, передних частях рукавов куртки, передних половинок брюк.</t>
  </si>
  <si>
    <t>огнестойкая пропитка</t>
  </si>
  <si>
    <t>ТР ТС 019/2011, ГОСТ Р ИСО 11611-2011 (2 класс)(БАСТИОН ИЛИ ЭКВИВАЛЕНТ)</t>
  </si>
  <si>
    <t>Сапоги (пара)</t>
  </si>
  <si>
    <t>защита от пониженных температур, общих загрязнений</t>
  </si>
  <si>
    <t>Верх обуви — натуральная кожа. Подошва — ПУ (-25С до + 80С). Подносок: термопласт             Метод крепления: литьевой Утеплитель- натуральный шерстяной мех.                        Цвет- черный</t>
  </si>
  <si>
    <t>Утепленные сапоги эргономичной формы.Самоочищающийся протектор подошвы сапог. Петли для удобного надевания сапог</t>
  </si>
  <si>
    <t>САПОГИ ЖЕНСКИЕ</t>
  </si>
  <si>
    <t>Сабо (пара)</t>
  </si>
  <si>
    <t>Универсальное применение</t>
  </si>
  <si>
    <t>Верх обуви: натуральная кожа. Подошва: ПВХ. Цвет - белый</t>
  </si>
  <si>
    <t>Метод крепления подошвы - литьевой. Регулируемый ремешок. Ремешок убирается на переднюю часть обуви</t>
  </si>
  <si>
    <t>ТР ТС 019/2011, ГОСТ 26167-84(САБО С РЕМЕШКОМ)</t>
  </si>
  <si>
    <t>Верх обуви — натуральная кожа Утеплитель:чулок из искусственного меха.        Подошва - ПУ(-25С до + 80С) Подносок: термопласт.          Метод крепления: литьевой   Цвет-черный</t>
  </si>
  <si>
    <t>Утепленные сапоги с выставным чулком. Двойная регулировка голенища. Манжета с фиксатором обеспечивает защиту от попадания внутрь снега и пыли. Самоочищающийся потектор подошвы. По заказу возможно изготовление со стальным подноском 200 Дж.</t>
  </si>
  <si>
    <t>ТР ТС 019/2011, ГОСТ 12.4.137-84 (ТОФФ КАМА-М ИЛИ ЭКВИВАЛЕНТ)</t>
  </si>
  <si>
    <t>ТР ТС 019/2011, ГОСТ 12.4.137-84(АНГАРА-МИЛИ ЭКВИВАЛЕНТ)</t>
  </si>
  <si>
    <t>САПОГИ РЕЗИНОВЫЕ МУЖ.</t>
  </si>
  <si>
    <t>Верх обуви: ПВХ. Подкладка - трикотаж. Подошва - плотный ПВХ (от -10С до +30С)</t>
  </si>
  <si>
    <t>Сапоги ПВХ с литьевым методом крепления, невысокие.</t>
  </si>
  <si>
    <t>ТУ 2595-001-5020598-02 (ПВХ АРТЕЛЬ ИЛИ ЭКВИВАЛЕНТ)</t>
  </si>
  <si>
    <t>Ботинки (пара)</t>
  </si>
  <si>
    <t>защита от</t>
  </si>
  <si>
    <t>Верх обуви — натуральная кожа . Подкладка трикотажный материал, спилок подкладочный.    Подошва — ПУ/ТПУ (-35С до + 120С).                                        Метод крепления подошвы- литьевой.                          Подносок: сталь (200дж), МБС  Цвет-черный</t>
  </si>
  <si>
    <t>Легкая, износоустойчивая модель ботинок. Удобная колодка. Мягкий кант для комфорта в носке.  Глубокий протектор подошвы для легкого удаления загрязнений.</t>
  </si>
  <si>
    <t>ТР ТС 019/2011, ГОСТ 12.4.137-84 ГОСТ 28507-90 (ТОФФ СУПЕРСТАЙЛ-М ИЛИ ЭКВИВАЛЕНТ)</t>
  </si>
  <si>
    <t>защита  понижанных температур</t>
  </si>
  <si>
    <t>Верх обуви — Кожа/ войлок.         Подошва — Пористая резина (-35С до +70С),                  Подносок: термопласт                 Метод крепления: доппельно-клеевой,                          Регулируемое голенище.        Цвет-черный</t>
  </si>
  <si>
    <t>Сапоги альтернатива валяной обуви:теплоизолирующие свойства валенок дополнены свойствами кожанной обуви-защищают ноги от влаги. Голенище регулируется по ширине, глухой клапан.специальный рисунок подошвы. Препятсвует скольжению.</t>
  </si>
  <si>
    <t>ТР ТС 019/2011, ТУ 8881-011-54927561-2008(ПОЛЯРНИК ИЛИ ЭКВИВАЛЕНТ)</t>
  </si>
  <si>
    <t>КУРТКА ДЛЯ ИТР</t>
  </si>
  <si>
    <t>Куртка</t>
  </si>
  <si>
    <t>Ткань  - Смесовая, хлопок -60%,нейлон- 40%,       Утеплитель: гусиный пух -50%, перо-50%  Цвет — хаки</t>
  </si>
  <si>
    <t>Куртка прямого покроя, застежка на молнии. Регулировка по низу рукава. Карманы: нагрудный и нижние прорезные на молнии. Воротник -стойка. Капюшон: отстегивается, с отстегивающейся опушкой из натурального меха.</t>
  </si>
  <si>
    <t>ГОСТ   25295-03 (КОРОНА ИЛИ ЭКВИВАЛЕНТ)</t>
  </si>
  <si>
    <t>головной убор</t>
  </si>
  <si>
    <t>Защита от пониженных температур</t>
  </si>
  <si>
    <t>Материал: ткань «Наутика»-полиамид 100%, 147 г/м.кв., дышашая ПУ мембрана, Teflon.    Утеплитель: тинсулейт, 150 г/м.кв. 1 слой. Подкладка: флис, полиэстер -100%, 260 г/м.кв., овечий чес, шерсть-50%, полиэстер-50% , 665 г/м.кв. Регулировки: эластичный шнур и фиксатор на затылочной части. Цвет темно-синий с черным</t>
  </si>
  <si>
    <t>Шапка-подшлемник плотно облегает голову. Позволяет комплектовать ношение шапки-подшлемника с каской.Утеплитель нового поколения не утежеляет изделие и хорошо защищает от пониженных температур.</t>
  </si>
  <si>
    <t>ТР ТС 017/2011,   ГОСТ 17-635-87 (МОНБЛАН ИЛИ ЭКВИВАЛЕНТ)</t>
  </si>
  <si>
    <t>ПОЛУМАСКА ФИЛЬТРУЮЩАЯ</t>
  </si>
  <si>
    <t>полумаска</t>
  </si>
  <si>
    <t>Защита от аэрозолей</t>
  </si>
  <si>
    <t>Материал маски — полиэстер.Обтюратор -ПУ пленка.внутренний слой — гипоаллергенный материал. Фильт- электростатитческого действия. Клапан выдоха-нет. Степень защиты FFP1 до 4 ПДК</t>
  </si>
  <si>
    <t>Чашеобразная полумаска из материала, не поддерживающего горение. Отличается низким сопротивлением дыханию. Не содержит латекса. Условия эксплуатации от -30 С до +70 С.</t>
  </si>
  <si>
    <t>ТР ТС 019/2011,   ГОСТ Р 12.4.191-99 (СПИРОТЕК 2100 ИЛИ ЭКВИВАЛЕНТ)</t>
  </si>
  <si>
    <t>перчатки (пара)</t>
  </si>
  <si>
    <t>Защита рук от опасных химических веществ одноразового пользования</t>
  </si>
  <si>
    <t>Материал:  Неопрен    Толщина - 0,13 мм.       КЩС, длина 240 мм.              Цвет: Светло-зеленый</t>
  </si>
  <si>
    <t>перчатки обеспечивают превосходную стойкость к кислотам, основаниям и спирам. Обладают высокой эластичностью пальцев и захватом.</t>
  </si>
  <si>
    <t>ТР ТС 019/2011, ГОСТ 12.4.246-2008, ГОСТ Р ЕН 374-2009, EN 420 (НЕОТАЧ ИЛИ ЭКВИВАЛЕНТ)</t>
  </si>
  <si>
    <t>Защита рук от опасных химических веществ</t>
  </si>
  <si>
    <t>Материал:  латекс 100%, материал подкладки: устойчивое хлопковое напыление100%, антибактериальная  обработка.     Толщина - 0,40 мм. КЩС (40%),    Цвет: Синий, Желтый</t>
  </si>
  <si>
    <t>Мягкие перчатки с внутренних хлопковым напылением в целях уменьшения риска возникновения аллергических реакций.</t>
  </si>
  <si>
    <t>ТР ТС 019/2011, ГОСТ 12.4.246-2008, ГОСТ Р ЕН 374-2009, EN 420 (УНИВЕРСАЛ ИЛИ ЭКВИВАЛЕНТ)</t>
  </si>
  <si>
    <t>Защита рук от опасных, канцерогенных, токсичных веществ.</t>
  </si>
  <si>
    <t>Материал:  латекс/неопрен, хлопковое напыление с антибактериальной обработкой (антибактериальная). Толщина - 0,68 мм. КЩС (80%), МБС</t>
  </si>
  <si>
    <t>Смесь латекса с неопреном обеспечивает надежную защиту от широкого спектра химических веществ. Особая механическая прочность. Устойчивый влажный и сухой захват.  Антибактериальная обработка. Стойкость к химическому воздействию водных растоворов, кислот, щелочей и спиртов.</t>
  </si>
  <si>
    <t>ТР ТС 019/2011, ГОСТ 12.4.246-2008, ГОСТ Р ЕН 374-2009, EN 420 (БАЙ-КОЛОР ИЛИ ЭКВИВАЛЕНТ)</t>
  </si>
  <si>
    <t>Защита рук III класса защиты</t>
  </si>
  <si>
    <t>Материал:неопрен,       материал подкладки хлопок 100% материал «Джерси» длина 305 мм.  КЩС 99%, МБС,                                    Цвет: черный</t>
  </si>
  <si>
    <t>Перчатки обеспечивают высокий уровень защиты от различный химикатов. Анатомическая форма перчаток, обеспечивает свободу движения рук во время работы. Перчатки антистичны.</t>
  </si>
  <si>
    <t xml:space="preserve">ПЕРЧАТКИ </t>
  </si>
  <si>
    <t>ТР ТС 019/2011, ГОСТ 12.4.246-2008, ГОСТ Р ЕН 388-2009, EN 420 (НЕОКС ИЛИ ЭКВИВАЛЕНТ)</t>
  </si>
  <si>
    <t>Ткань: полотенечная, хлопок — 100%
 Размер: 45 x 95 см, ЦВЕТ БЕЛЫЙ НЕЦВЕТНОЙ</t>
  </si>
  <si>
    <t>тюк по 70 м, ЦВЕТНАЯ С РИСУНКОМ</t>
  </si>
  <si>
    <t>Костюм блузка, брюки</t>
  </si>
  <si>
    <t>Защита от</t>
  </si>
  <si>
    <t>Ткань: «Сатори», полиэфир -50%, хлопок -50%, 140 г/м.кв.          Цвет: белый со светло-сиреневым, белый  с салатовым</t>
  </si>
  <si>
    <t>Блуза  прямого покроя с вытачками по линии груди. Рукав- втачной, ¾ с хлястиками для регулировки длины. Регулировка по ширине: полупояса по линии талии спинки, пояс брюк с эластичной тесьмой. Карманы-накладные нижние</t>
  </si>
  <si>
    <t>КОСТЮМ ЛАБОРАТОРНЫЙ</t>
  </si>
  <si>
    <t>ТР ТС 017/2011, ГОСТ 9896-88 (МАГНОЛИЯ ИЛИ ЕКВИВАЛЕНТ)</t>
  </si>
  <si>
    <t>Очки</t>
  </si>
  <si>
    <t>Защита от брызг и летящих частиц</t>
  </si>
  <si>
    <t>Материал: линзы:ударопрочный  поликарбонат, защита от механических воздействий. Вентиляция: непрямая. Защита: от механического воздействия. От ультрафиолетовых лучей -100%. покрытие от царапин и запотевания.</t>
  </si>
  <si>
    <t>Панорамная линза. Возможность носить поверх корригирующих очков. Оптический класс: №1 (не дает искажений, не имеет ограничений по длительности ношения). Оптический класс № 1(не дает искажений , не имеет ограничений по длительности ношения) Возможно использование с коорегирующими очками.</t>
  </si>
  <si>
    <t>Фартук ПВХ уплотненный</t>
  </si>
  <si>
    <t>Фартук</t>
  </si>
  <si>
    <t>Для защиты от растворов кислот и щелочей</t>
  </si>
  <si>
    <t>Состав ткани: поливинилхлорид (ПВХ)  100%. Застежка - завязки. Толщина ткани: 0.508 мм</t>
  </si>
  <si>
    <t>Уплотненный фартук, с усиленными  накладками в области крепления завязок.</t>
  </si>
  <si>
    <t>Усилительные накладки в местах прикрепления завязок</t>
  </si>
  <si>
    <t>ГОСТ 12.4.029-76, EN340, EN467</t>
  </si>
  <si>
    <t>Защита рук от  вибрации</t>
  </si>
  <si>
    <t>Материал покрытия : Нитрил, материал подкладки: Gelform. Покрытие полное. Температурный режим -20 С до +40 С.              Цвет : синий</t>
  </si>
  <si>
    <t>Перчатки для защиты от  самого широкого спектра низкочастотных и высокочастотных  колебаний. Удобная водительская крага  с текстильной застежкой. Свойства: снижение вибрации- низкочастотных колебпний. (TRМ коэффицент передачи  в диапазоне средних частот-0,90. TRH коэффицент  передачи в диапазоне высоких частот -0,52.</t>
  </si>
  <si>
    <t>ТР ТС 019/2011, ГОСТ 12.4.002-97, ГОСТ 12.4.246-2008, ГОСТ ЕН 388-2009(Вибрагард 07-112 Анселл или эквивалент)</t>
  </si>
  <si>
    <t>Перчатки Вибрагард 07-112 Анселл</t>
  </si>
  <si>
    <t>Защита от вредных биологических факторов</t>
  </si>
  <si>
    <t>Ткань: О3С2-КВ, хлопок 73%, полиэфир -27%, 288 г/м.кв.ВО      Цвет: камуфляжный «Дубок»</t>
  </si>
  <si>
    <t>Куртка прямого покроя. Регулировка по ширине: эластичная лента по талии и шнур по низу куртки, низу рукавов, лицевому вырезу капюшона. Карманы: для ножа, накладные полуобъемные с клапанами на кнопках для телефона, для документов на молнии.</t>
  </si>
  <si>
    <r>
      <t>КОСТЮМ КАМУФЛИРОВАННЫЙ</t>
    </r>
    <r>
      <rPr>
        <sz val="9"/>
        <color indexed="53"/>
        <rFont val="Times New Roman"/>
        <family val="1"/>
      </rPr>
      <t xml:space="preserve"> </t>
    </r>
  </si>
  <si>
    <t>ТР ТС 019/2011,   ГОСТ 27575-87 (ЕГЕРЬ  ИЛИ ЭКВИВАЛЕНТ)</t>
  </si>
  <si>
    <t>Ткань:  Палаточная, хлопок-100%, ВО. Цвет: хаки</t>
  </si>
  <si>
    <t>Куртка прямого покроя. Регулироки по ширине — кулиска по низу куртки, эластичная лента по линии талии. Усилинные накладки: в области  коленей</t>
  </si>
  <si>
    <r>
      <t xml:space="preserve">Куртка: </t>
    </r>
    <r>
      <rPr>
        <sz val="9"/>
        <color indexed="8"/>
        <rFont val="Times New Roman"/>
        <family val="1"/>
      </rPr>
      <t xml:space="preserve">притачная утепляющая подкладка, с центральной застежкой на тесьму «молния» и с закрытой планкой застежкой на кнопки, с баской-юбкой для защиты от ветра .  Воротник -широкая стойка, капюшон на притачной утепляющей подкладке. Четыре накладных кармана на застежках.      </t>
    </r>
    <r>
      <rPr>
        <b/>
        <sz val="9"/>
        <color indexed="8"/>
        <rFont val="Times New Roman"/>
        <family val="1"/>
      </rPr>
      <t xml:space="preserve">Брюки </t>
    </r>
    <r>
      <rPr>
        <sz val="9"/>
        <color indexed="8"/>
        <rFont val="Times New Roman"/>
        <family val="1"/>
      </rPr>
      <t>прямого кроя на  притачной утепляющей подкладке  с притачным поясом, застежкой в среднем шве передних половинок брюк, задние половинки  с вытачками по линии талии, накладными карманами. Пояс со шлевками с хлястиками с текстильной застежкой.</t>
    </r>
  </si>
  <si>
    <t>ФИКСИРУЮЩИЕ РЕМНИ 3М 6897</t>
  </si>
  <si>
    <t>ПРОТИВОАЭРОЗОЛЬНЫЕ ПРЕДФИЛЬТРЫ ЗМ 6059 AKIBI</t>
  </si>
  <si>
    <t>ЗАЩИТНЫЙ ЭКРАН (МАСКА)</t>
  </si>
  <si>
    <t>________________  /Н.А. Попонин /</t>
  </si>
  <si>
    <t>к Договору поставки №099/2014/12-03/____ от ___.___.20___г.</t>
  </si>
  <si>
    <t>к Договору поставки № 099/2014/12-03/________от "      "______20____ г.</t>
  </si>
  <si>
    <t>Перчатки</t>
  </si>
  <si>
    <t>материал покрытия перчатки-ПВХ с ластексом,                        материал подкладки — хлопок 100%.  полное покрытие. Свойства: морозоустойчивость, МБС, КЩС, антистатичность, антибактериальная обработка. Цвет-оранжевый</t>
  </si>
  <si>
    <t>Теплые перчатки для работы в условиях пониженных температур. Стойкость к порезам, проколам, отличный сухой захват у перчаток с гладкой поверхностью, отличный влажный захват с рельефной поверхностью</t>
  </si>
  <si>
    <t>Очки закрытые защитные</t>
  </si>
  <si>
    <t>ТР ТС 019-2011 ГОСТ Р 12.4.230.1-2007 ЕН 166-168 ( UVEX Визитор 9161 или еквивалент)</t>
  </si>
  <si>
    <t>РУКАВИЦЫ СУКОННЫЕ</t>
  </si>
  <si>
    <t>РУКАВИЦЫ УТЕПЛЕННЫЕ НА ВАТИНЕ</t>
  </si>
  <si>
    <t xml:space="preserve">Паста для очищения рук от сильныхзагрязнений содержит абразив (порошок скорлупы грецкого ореха) и защитным средствами (сульфатированное касторовое масло), а также системой очистки (натуральное масло и ПАВ).    Упаковка: бутыль 2000 мл., туба  200 мл.             </t>
  </si>
  <si>
    <t>ТР ТС 019/2011 ГОСТ 52345-2005, ГОСТ Р 51391-99, ГОСТ 29189-91 (ПАСТА СОЛОПОЛ или эквивалент)</t>
  </si>
  <si>
    <t xml:space="preserve">Защита от механического воздествия </t>
  </si>
  <si>
    <t>Материал: пятиниточные хлопок -80%. полиэфир -20%. Материал покрытия : ПВХ. Покрытие : точечное. Цвет: белый с синим покрытием</t>
  </si>
  <si>
    <t xml:space="preserve">ТР ТС 019/2011 ГОСТ 12.4.246-2008 </t>
  </si>
  <si>
    <t>Материал покрытия нитрилбутилдиеновый каучук,        материал подкладки — ткань -Джерси .Полное покрытие. Свойства: МБС, ВО, сухой и влажный (промасленный) захват. Не соднржит силикона</t>
  </si>
  <si>
    <t>Перчатки Манки Грип</t>
  </si>
  <si>
    <t xml:space="preserve">ТР ТС 019/2011,   ГОСТ 12.4.183-91,     ГОСТ 12.4.246-2008 (ПЕРЧАТКИ АНСЕЛЛ МАНКИ ГРИП или эквивалент) </t>
  </si>
  <si>
    <t xml:space="preserve">Материал спилок .  (толщина 1,1-1,3 мм.) Материал подкладки:хлопок. Цвет: красный </t>
  </si>
  <si>
    <t xml:space="preserve"> Краги защитные от повышенных температур. Рекомендованы для применения в металлургической промышленности, сварщикам.
Отличительные характеристики: защищают руки от искр, брызг расплавленного металла, повышенных температур.</t>
  </si>
  <si>
    <t xml:space="preserve">ТР ТС 019//2011 ГОСТ 12.4.246-2008, ГОСТ Р Ен 388-2009                      ( КРАГИ пятипалые на подкладки G 340) </t>
  </si>
  <si>
    <t>Материал Корпуса:непрогораемый, термостойкий материал. Степень затемнения : 9-13 DIN. Скрость высветления регулируется 0,2-0,6 с. Вес 500г.</t>
  </si>
  <si>
    <t>Щиток с наголовным креплением и плавной регулировкой размера. Мягкий обтюратор. Ручная регулировка степени затемнения.</t>
  </si>
  <si>
    <t>ТР ТС 019-/2011 ГОСТ Р 12.4.238-07 ( Росомз НН-12 Кристалайн или эквивалент)</t>
  </si>
  <si>
    <t>КАСКА (Каска JSP ЭВО 2 )</t>
  </si>
  <si>
    <t xml:space="preserve">каска общего назхначения </t>
  </si>
  <si>
    <t>Материал корпуса: полдиэтилен высокого давления (HDPE).  Материал оголовья: пластик. Крепление оголовья: в шести точках. Регулировка оголовья: ленточная. Крепление других видов СИЗ: пазы для креполения наушников и щитков. Защита от тока: до 1000В. Вес:380г.  Цвет: Белый, желтый, Оранжевый, Красный, Зеленый, Синий.</t>
  </si>
  <si>
    <t>Каска обеспечивает отличный уровень защиты головы. Эконом вариант с уникальной системой трехмерной регулировки глубины посадки. Температурный режим:-30 С до +50 С. Отличное сочетание с другими СИЗ пазы для крепления наушников и щитков.</t>
  </si>
  <si>
    <t>ТР ТС 019/2011 ГОСТ Р ЕН 397/А1-2010 EN 397       (Каска JSP ЭВО 2 или эквивалент)</t>
  </si>
  <si>
    <t>Защита от механического и химического воздействия,против органических паров</t>
  </si>
  <si>
    <t>Материал линзы: ацетат. Материал оправы поливинилхлорид. Вентиляция: без вентиляции Покрытие: многослойное покрытие  против царапин, запотевания и статитческого электричества.</t>
  </si>
  <si>
    <t xml:space="preserve">Защитные очки с мягким прозрачным корпусом и широким (23 мм) фиксирующей эластичной лентой . Оптический класс №1 ( не дает искожений , не имеет ограничесния по длительности ношения)Возможно использование с коррегирующими очками. </t>
  </si>
  <si>
    <t>ТР ТС 019-2011 ГОСТ Р 12.4.230.1-2007  ( 3М Фаренгейт или еквивалент)</t>
  </si>
  <si>
    <t>Подошва / низ обуви: ЭВА</t>
  </si>
  <si>
    <t>САПОГИ ПОЛИВЕР ВИНТЕР</t>
  </si>
  <si>
    <t>ТР ТС 019/2011,  ГОСТ Р 12.4.236-2011 (IV климатический пояс МОНБЛАН ЛЮКС) или эквиввалент</t>
  </si>
  <si>
    <t>ТР ТС 019/2011,  ГОСТ Р 12.4.236-2011 (IV климатический пояс СПЕЦ УТЕПЛЕННЫЙ) или эквивалент</t>
  </si>
  <si>
    <t>защита от пониженных температур, общих загрязнений, маслокомпонентов</t>
  </si>
  <si>
    <t>Утепленные сапоги . Устойчивые к истиранию, царапинам, порезам. Легко чистить и дезинфицировать. Легкие, с устойчивой подошвой, в выокой зашитой от скольжения.</t>
  </si>
  <si>
    <t>ТР ТС 019/2011, ГОСТ 12265-78</t>
  </si>
  <si>
    <t>Верх обуви — вспененный полиуретан    Подошва — вспененный полиуретан повышенной плотности (-40С до + 80С).                               Утеплитель- искуственный  мех. Метод крепления: литьевой. Антипрокольная стелька.       Цвет- черный</t>
  </si>
  <si>
    <t xml:space="preserve">Костюм защитный   </t>
  </si>
  <si>
    <t>ТР ТС 019/2011 (ТАЕЖНИК ИЛИ ЭКВИВАЛЕНТ)</t>
  </si>
  <si>
    <t>4. Срок поставки: в соответствии со сроками указанными в спецификации.</t>
  </si>
  <si>
    <t>Нд поставщика</t>
  </si>
  <si>
    <t>НД поставщика</t>
  </si>
  <si>
    <t>м</t>
  </si>
  <si>
    <t>КОСТЮМ ХЛОПЧАТОБУМАЖНЫЙ МУЖСКОЙ</t>
  </si>
  <si>
    <t>КОСТЮМ ХЛОПЧАТОБУМАЖНЫЙ ЖЕНСКИЙ</t>
  </si>
  <si>
    <r>
      <t xml:space="preserve">Костюм утепленный женский </t>
    </r>
    <r>
      <rPr>
        <sz val="9"/>
        <rFont val="Times New Roman"/>
        <family val="1"/>
      </rPr>
      <t>ЛЕДИ СПЕЦ</t>
    </r>
  </si>
  <si>
    <t>ТР ТС 019/2011, ГОСТ Р 12.4.236-2011 ССБТ ( ЛЕДИ СПЕЦ или ЭКВИВАЛЕНТ)</t>
  </si>
  <si>
    <t>Куртка приталенного силуэта. Застежка на кнопки, с отложным воротником. На верхней части полочки накладной карман с клапаном. Спинка с кокеткой, верхней, боковых и нижней частей. По низу верхней части спинки кулиска с эластичным шнуром. Брюки прямого кроя с застежкой в среднем шве передних половинок. Вход в карман с обтачкой на лицевую сторону. Пояс с застежкой на петлю и пуговицу, шлевками, эластичной лентой в области боковых швов. 
Карманы накладные объемные и полуобъемные с клапанами. Реулировки по ширине: по линии талии, низу изделия и рукавов, поясу брюк.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вставкой.</t>
  </si>
  <si>
    <r>
      <t xml:space="preserve">Куртка: </t>
    </r>
    <r>
      <rPr>
        <sz val="10"/>
        <color indexed="8"/>
        <rFont val="Times New Roman"/>
        <family val="1"/>
      </rPr>
      <t xml:space="preserve">притачная утепляющая подкладка, кулиска  по линии талии и низу, подкладка с баской-юбкой для защиты от вета. Застежка: молния, закрытая ветрозащитными планками, отстегивающийся капюшон. По линии талии, лицевому вырезу и по низу - кулиски. Манжеты рукавов регулируются при помощи текстильной застежки. Воротник -широкая стойка, капюшон на притачной утепляющей подкладке. Четыре накладных кармана на застежках. </t>
    </r>
    <r>
      <rPr>
        <b/>
        <sz val="10"/>
        <color indexed="8"/>
        <rFont val="Times New Roman"/>
        <family val="1"/>
      </rPr>
      <t>Брюки</t>
    </r>
    <r>
      <rPr>
        <sz val="10"/>
        <color indexed="8"/>
        <rFont val="Times New Roman"/>
        <family val="1"/>
      </rPr>
      <t xml:space="preserve"> прямого кроя на  притачной утепляющей подкладке. Карманы накладные объемные и полуобъемные с клапанами. Реулировки по ширине: по линии талии, низу изделия и рукавов, поясу брюк.</t>
    </r>
  </si>
  <si>
    <t>Итого с учетом НДС :4 816 789 (Четыре миллиона восемьсот шестнадцать тысяч семьсот восемьдесят девять)руб 45 коп.  в т.ч. НДС (18%) : 734 764(Семьсот  тридцать четыре  тысячи семьсот шестьдесят четыре)руб. 49 коп.</t>
  </si>
  <si>
    <t>Рубаха, кальсоны</t>
  </si>
  <si>
    <t>3. Способ доставки: до местонахождения Покупателя
Курганская область., Далматовский район
с. Уксянское, ул. Ленина, дом 42</t>
  </si>
  <si>
    <t>БЕЛЬЕ НАТЕЛЬНОЕ УТЕПЛЕННОЕ</t>
  </si>
  <si>
    <t>КУРТКА ДЛЯ ИТР*</t>
  </si>
  <si>
    <r>
      <t xml:space="preserve">Костюм утепленный женский </t>
    </r>
    <r>
      <rPr>
        <sz val="9"/>
        <rFont val="Times New Roman"/>
        <family val="1"/>
      </rPr>
      <t>ЛЕДИ СПЕЦ*</t>
    </r>
  </si>
  <si>
    <t>КОСТЮМ УТЕПЛЕННЫЙ МУЖСКОЙ*</t>
  </si>
  <si>
    <t>КОСТЮМ СУКОННЫЙ ПРОТИВОКИСЛОТНЫЙ*</t>
  </si>
  <si>
    <t>Костюм защитный*</t>
  </si>
  <si>
    <t>КОСТЮМ СВАРЩИКА*</t>
  </si>
  <si>
    <t>КОСТЮМ КАМУФЛИРОВАННЫЙ*</t>
  </si>
  <si>
    <t>КОСТЮМ ЛАБОРАТОРНЫЙ*</t>
  </si>
  <si>
    <t>ШАПКА - ПОДШЛЕМНИК*</t>
  </si>
  <si>
    <t>КАСКА (Каска JSP ЭВО 2 )*</t>
  </si>
  <si>
    <t>Куртка прямого силуэта с притачным поясом, центральной застежкой на кнопки.Спинка с фигурной кокеткой и рельефными швами. Пояс с застежкой на концах на кнопку, хлястиками для регулировки ширины. Светоотражающие элементы для повышения видимости в сумерках и при недостаточной освещенности.  Брюки прямого силуэта со светоотражающими вставками. Регулировки по ширине: по талии, манжеты с застежкой, брюки - по линии талии. Усилительные накладки: наколенники со входом для амортизационных вкладышей.              Полукомбинезон с притачным передом лифа и спинкой, шлевками и поясом по линии талии, стянутым на участке спинки эластичной лентой, накладным боковым двухсекционным карманом на правом боковом шве.Световозвращающая лента трехугольной формы: под карманами-наколенниками.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вставкой, регулируемый головной ремень для правильного крепления на голове</t>
  </si>
  <si>
    <t>Куртка приталенного силуэта. Застежка на кнопки, с отложным воротником. На верхней части полочки накладной карман с клапаном. Спинка с кокеткой, верхней, боковых и нижней частей. По низу верхней части спинки кулиска с эластичным шнуром. Брюки прямого кроя с застежкой в среднем шве передних половинок. Вход в карман с обтачкой на лицевую сторону. Пояс с застежкой на петлю и пуговицу, шлевками, эластичной лентой в области боковых швов. 
Карманы накладные объемные и полуобъемные с клапанами. Реулировки по ширине: по линии талии, низу изделия и рукавов, поясу брюк. В СОСТАВ КОСТЮМА ВХОДИТ КАСКА-БЕЙСБОЛКА: Материал: ткань смесовая,внутренняя вставка пенополиуретан амартизирующий. Цвет васильковый (для защиты от боковых ударов), Рекомендована для использования в строительной, производственной и других отраслях промышленности как средство индивидуальной защиты головы от легких механических воздействий. Защищает от боковых ударов.
Отличительные характеристики: состоит из текстильной бейсболки и внутренней пластиковой вставки с пенополиуретановой амортизирующей внутренней вставкой, - регулируемый головной ремень для правильного крепления на голове</t>
  </si>
  <si>
    <t xml:space="preserve">* нанесение логотипа компании (ЗАО "Далур") методом термопечати или вышивки (Приложение №1 к Спецификации), расположение логотипов на спецодежде указаны в Приложении №2 к Спецификации, цвет спецодежды преимущественно синий </t>
  </si>
  <si>
    <t>ГОСТ 31405-2009, ГОСТ 31408-2009.</t>
  </si>
  <si>
    <t xml:space="preserve"> Комплектация: Состоит из рубахи и кальсон. Рубаха с V-образным вырезом, Ткань: бязь отбеленная,хлопок - 100%</t>
  </si>
  <si>
    <t xml:space="preserve"> Комплектация: Состоит из рубахи и кальсон. Рубаха с V-образным вырезом, Ткань: 100% хлопковый трикотаж</t>
  </si>
  <si>
    <t>Куртка прямого покроя, застежка на молнии. Регулировка по низу рукава. Карманы: нагрудный и нижние прорезные на молнии. Воротник -стойка. Капюшон: отстегивается, с отстегивающейся опушкой из натурального меха.Хлопкополиэфирная с содержанием хлопка не менее 33 %, плотность 245 г/м²</t>
  </si>
  <si>
    <t>ГОСТ Р 12.4.236 (КОРОНА ИЛИ ЭКВИВАЛЕНТ)</t>
  </si>
  <si>
    <r>
      <t xml:space="preserve">Куртка: </t>
    </r>
    <r>
      <rPr>
        <sz val="10"/>
        <color indexed="8"/>
        <rFont val="Times New Roman"/>
        <family val="1"/>
      </rPr>
      <t xml:space="preserve">притачная утепляющая подкладка, кулиска  по линии талии и низу, подкладка с баской-юбкой для защиты от вета. Застежка: молния, закрытая ветрозащитными планками, отстегивающийся капюшон. По линии талии, лицевому вырезу и по низу - кулиски. Манжеты рукавов регулируются при помощи текстильной застежки. Воротник -широкая стойка, капюшон на притачной утепляющей подкладке. Четыре накладных кармана на застежках. </t>
    </r>
    <r>
      <rPr>
        <b/>
        <sz val="10"/>
        <color indexed="8"/>
        <rFont val="Times New Roman"/>
        <family val="1"/>
      </rPr>
      <t>Брюки</t>
    </r>
    <r>
      <rPr>
        <sz val="10"/>
        <color indexed="8"/>
        <rFont val="Times New Roman"/>
        <family val="1"/>
      </rPr>
      <t xml:space="preserve"> прямого кроя на  притачной утепляющей подкладке. Карманы накладные объемные и полуобъемные с клапанами. Реулировки по ширине: по линии талии, низу изделия и рукавов, поясу брюк. Хлопкополиэфирная с содержанием хлопка не менее 33 %, плотность 245 г/м²</t>
    </r>
  </si>
  <si>
    <t xml:space="preserve">РУКАВИЦЫ </t>
  </si>
  <si>
    <t>Рукавицы специальные из двунитки, подладонник двунитка, наладонник из суровой неокрашенной льняной ткани, без пропитки.
Состав ткани:
- двунитка: 100 % хлопок, плотность 230–240 г/м², цвет натуральный;
- брезент: лен 51 %, хлопок 49 %, плотность 480 г/м², цвет натуральный.</t>
  </si>
  <si>
    <t>ГОСТ 12.4.010-75.</t>
  </si>
  <si>
    <t xml:space="preserve">РУКАВИЦЫ УТЕПЛЕННЫЕ </t>
  </si>
  <si>
    <t>ГОСТ 12.4.010</t>
  </si>
  <si>
    <t>Материал «Диагональ», «Двунитка», утеплитель натуральный мех (овчина)</t>
  </si>
  <si>
    <t>Состав основы: шерсть не менее 90 %. Плотность ткани: 760 г/м². Состав ткани накладок: шерсть не менее 90 % (огнезащитная пропитка), огнестойкие.</t>
  </si>
  <si>
    <t>ГОСТ 12.4.010</t>
  </si>
  <si>
    <t>Противогазовый фильтр для защиты от растворителей, смол, лакокраски, хлора, сернистого ангидрида,сероводорода, аммиака</t>
  </si>
  <si>
    <t>ГОСТ 12.4.194-99</t>
  </si>
  <si>
    <t>Для применения в сочетании с фильтрами от газов</t>
  </si>
  <si>
    <t>Противоаэрозольные фильтр для защиты от растворителей, смол, лакокраски, хлора, сернистого ангидрида,сероводорода, аммиака, формальдегида, паров ртути</t>
  </si>
  <si>
    <t xml:space="preserve"> РЕМНИ  ОГОЛОВЬЯ ПОЛНОЙ МАСКИ 3М 6897</t>
  </si>
  <si>
    <t>Запасные части для полной маски серии ЗМ 6000</t>
  </si>
  <si>
    <t>ГОСТ 12.4.189-99</t>
  </si>
  <si>
    <t>Оптический класс 1, поликарбонат, размер 230*370, толщина 2 мм., комплектация: экран, наголовное крепление</t>
  </si>
  <si>
    <t>ГОСТ12.4.230.1-2007</t>
  </si>
  <si>
    <t>ГОСТ Р 52343-2005</t>
  </si>
  <si>
    <t xml:space="preserve">Крем восстанавливающий должен иметь активное вещество пантенол и натуральные экстракты. </t>
  </si>
  <si>
    <t>Итого с учетом НДС :2 998 445 (Два миллиона девятьсот девяносто восемь тысяч  четыреста сорок пять)руб. 77 коп.  в т.ч. НДС (18%) : 457 390(Четыреста пятьдесят семь  тысяч триста девяносто)руб. 03коп.</t>
  </si>
  <si>
    <t>4. Срок поставки: в течении 30 дней с момента подписания договора.</t>
  </si>
  <si>
    <t>Щиток с наголовным креплением с автоматически затеммняющим светофильтром. Мягкий обтюратор. Ручная регулировка степени затемнения.</t>
  </si>
  <si>
    <t>Чашеобразная полумаска из материала, не поддерживающего горение. Отличается низким сопротивлением дыханию. Степень защиты  FFP1 (до 4 ПДК), не содержит латекса. Условия эксплуатации от -30 С до +70 С.</t>
  </si>
  <si>
    <t>КОСТЮМ   СМЕСОВЫЙ  МУЖСКОЙ*</t>
  </si>
  <si>
    <t>КОСТЮМ СМЕСОВЫЙ ЖЕНСКИЙ*</t>
  </si>
  <si>
    <t>Панорамная линза. Возможность носить поверх корригирующих очков. Оптический класс: №1 (не дает искажений, не имеет ограничений по длительности ношения). Очки с жестким козырьком и регулирующимися дужками для защиты от летящих частиц. Возможно использование с коорегирующими очками.</t>
  </si>
  <si>
    <t xml:space="preserve"> Краги защитные от повышенных температур. Рекомендованы для применения в металлургической промышленности, сварщикам.
Отличительные характеристики: защищают руки от искр, брызг расплавленного металла, повышенных температур. Толщина спилка не мнее 1,1-1,3 мм.</t>
  </si>
  <si>
    <t xml:space="preserve">Смесь латекса с неопреном обеспечивает надежную защиту от широкого спектра химических веществ. Особая механическая прочность. Устойчивый влажный и сухой захват.  Хлопковое напыление с антибактериальной обработкой. Стойкость к химическому воздействию водных растоворов, кислот, щелочей и спиртов до 80%. Материал: латекс/неопрен,  длина перчатки не менее 323 мм, толщина не менее 0,68 мм. </t>
  </si>
  <si>
    <t xml:space="preserve">Мягкие перчатки с внутренних хлопковым напылением в целях уменьшения риска возникновения аллергических реакций.Стойкость к химическому воздействию водных растоворов, кислот, щелочей и спиртов до 40%. Материал: латекс, длина перчатки не менее 305 мм, толщина не менее 0,40 мм. </t>
  </si>
  <si>
    <t xml:space="preserve">Перчатки синтетические обеспечивают превосходную стойкость к кислотам, основаниям и спиртам. Обладают высокой эластичностью пальцев и захватом.Материал: неопрен  длина перчатки не менее 240мм, толщина не менее 0,13 мм. </t>
  </si>
  <si>
    <t>Перчатки обеспечивают высокий уровень защиты от различный химикатов. Анатомическая форма перчаток, обеспечивает свободу движения рук во время работы. Перчатки антистичны, с МВО свойствами. Стойкость к химическому воздействию водных растоворов, кислот, щелочей и спиртов до 99% . Материал: неопрен, материал подкладки -хлопок 100% , длина перчатки не менее 305 мм.</t>
  </si>
  <si>
    <t>Полнолицевая маска из ударопрочного поликарбоната, для обеспечения высокой степени  защиты лица, органов дыхания со сменными патронами  и предфильтрами.  Отличается низким сопротивлением дыханию, малым весом. Степень защиты до 200 ПДК                                                                                          Для защиты органов дыхания ГОСТ 12.4.041-89, до 200 ПДК по ГОСТ 12.4.189-99</t>
  </si>
  <si>
    <r>
      <t xml:space="preserve">Куртка: </t>
    </r>
    <r>
      <rPr>
        <sz val="9"/>
        <color indexed="8"/>
        <rFont val="Times New Roman"/>
        <family val="1"/>
      </rPr>
      <t xml:space="preserve">притачная утепляющая подкладка, с центральной застежкой на тесьму «молния» и с закрытой планкой застежкой на кнопки, с баской-юбкой для защиты от ветра .  Воротник -широкая стойка, капюшон на притачной утепляющей подкладке. Четыре накладных кармана на застежках.      </t>
    </r>
    <r>
      <rPr>
        <b/>
        <sz val="9"/>
        <color indexed="8"/>
        <rFont val="Times New Roman"/>
        <family val="1"/>
      </rPr>
      <t xml:space="preserve">Брюки </t>
    </r>
    <r>
      <rPr>
        <sz val="9"/>
        <color indexed="8"/>
        <rFont val="Times New Roman"/>
        <family val="1"/>
      </rPr>
      <t>прямого кроя на  притачной утепляющей подкладке  с притачным поясом, застежкой в среднем шве передних половинок брюк, задние половинки  с вытачками по линии талии, накладными карманами. Пояс со шлевками с хлястиками с текстильной застежкой.</t>
    </r>
  </si>
  <si>
    <t>Покупатель</t>
  </si>
  <si>
    <t>ЗАО "Далур"</t>
  </si>
  <si>
    <t>_____________________/Н.А.Попонин/</t>
  </si>
  <si>
    <t>м.п "    "_____________20___г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</si>
</sst>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_-* #,##0.00&quot;р.&quot;_-;\-* #,##0.00&quot;р.&quot;_-;_-* \-??&quot;р.&quot;_-;_-@_-"/>
    <numFmt numFmtId="172" formatCode="_-* #,##0.00_р_._-;\-* #,##0.00_р_._-;_-* \-??_р_._-;_-@_-"/>
    <numFmt numFmtId="173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color indexed="53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20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20"/>
      <color rgb="FFFF0000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3" fontId="4" fillId="0" borderId="10" xfId="67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0" fontId="64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top" wrapText="1"/>
    </xf>
    <xf numFmtId="0" fontId="62" fillId="0" borderId="11" xfId="57" applyFont="1" applyFill="1" applyBorder="1" applyAlignment="1">
      <alignment vertical="top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vertical="center" wrapText="1"/>
      <protection/>
    </xf>
    <xf numFmtId="0" fontId="7" fillId="0" borderId="12" xfId="56" applyFont="1" applyBorder="1" applyAlignment="1">
      <alignment vertical="center" wrapText="1"/>
      <protection/>
    </xf>
    <xf numFmtId="0" fontId="14" fillId="0" borderId="12" xfId="56" applyFont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left" vertical="center" wrapText="1"/>
      <protection/>
    </xf>
    <xf numFmtId="0" fontId="10" fillId="0" borderId="13" xfId="58" applyFont="1" applyBorder="1" applyAlignment="1">
      <alignment vertical="top" wrapText="1"/>
      <protection/>
    </xf>
    <xf numFmtId="0" fontId="10" fillId="0" borderId="13" xfId="56" applyFont="1" applyBorder="1" applyAlignment="1">
      <alignment horizontal="left" vertical="top" wrapText="1"/>
      <protection/>
    </xf>
    <xf numFmtId="0" fontId="10" fillId="0" borderId="13" xfId="58" applyFont="1" applyFill="1" applyBorder="1" applyAlignment="1">
      <alignment vertical="top" wrapText="1"/>
      <protection/>
    </xf>
    <xf numFmtId="0" fontId="14" fillId="0" borderId="12" xfId="56" applyFont="1" applyBorder="1" applyAlignment="1">
      <alignment vertical="center" wrapText="1"/>
      <protection/>
    </xf>
    <xf numFmtId="0" fontId="10" fillId="0" borderId="13" xfId="58" applyFont="1" applyBorder="1" applyAlignment="1">
      <alignment horizontal="left" vertical="top" wrapText="1"/>
      <protection/>
    </xf>
    <xf numFmtId="0" fontId="4" fillId="0" borderId="12" xfId="56" applyFont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left" vertical="top" wrapText="1"/>
      <protection/>
    </xf>
    <xf numFmtId="0" fontId="10" fillId="0" borderId="13" xfId="56" applyFont="1" applyBorder="1" applyAlignment="1">
      <alignment vertical="top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0" fontId="14" fillId="0" borderId="12" xfId="56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62" fillId="0" borderId="11" xfId="0" applyFont="1" applyBorder="1" applyAlignment="1">
      <alignment vertical="top" wrapText="1"/>
    </xf>
    <xf numFmtId="0" fontId="62" fillId="0" borderId="11" xfId="57" applyFont="1" applyBorder="1" applyAlignment="1">
      <alignment vertical="top" wrapText="1"/>
      <protection/>
    </xf>
    <xf numFmtId="0" fontId="62" fillId="0" borderId="11" xfId="57" applyFont="1" applyBorder="1" applyAlignment="1">
      <alignment vertical="top" wrapText="1"/>
      <protection/>
    </xf>
    <xf numFmtId="0" fontId="66" fillId="0" borderId="11" xfId="57" applyFont="1" applyBorder="1" applyAlignment="1">
      <alignment vertical="top" wrapText="1"/>
      <protection/>
    </xf>
    <xf numFmtId="0" fontId="17" fillId="0" borderId="11" xfId="0" applyFont="1" applyFill="1" applyBorder="1" applyAlignment="1">
      <alignment vertical="center" wrapText="1"/>
    </xf>
    <xf numFmtId="0" fontId="60" fillId="0" borderId="11" xfId="0" applyNumberFormat="1" applyFont="1" applyBorder="1" applyAlignment="1">
      <alignment horizontal="center" vertical="center"/>
    </xf>
    <xf numFmtId="2" fontId="61" fillId="0" borderId="11" xfId="0" applyNumberFormat="1" applyFont="1" applyBorder="1" applyAlignment="1">
      <alignment horizontal="center" vertical="center" wrapText="1"/>
    </xf>
    <xf numFmtId="2" fontId="61" fillId="0" borderId="11" xfId="69" applyNumberFormat="1" applyFont="1" applyBorder="1" applyAlignment="1">
      <alignment horizontal="center" vertical="center" wrapText="1"/>
    </xf>
    <xf numFmtId="2" fontId="61" fillId="0" borderId="11" xfId="0" applyNumberFormat="1" applyFont="1" applyBorder="1" applyAlignment="1">
      <alignment horizontal="center" vertical="center"/>
    </xf>
    <xf numFmtId="2" fontId="61" fillId="0" borderId="11" xfId="69" applyNumberFormat="1" applyFont="1" applyBorder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67" fillId="0" borderId="11" xfId="0" applyFont="1" applyBorder="1" applyAlignment="1">
      <alignment/>
    </xf>
    <xf numFmtId="0" fontId="4" fillId="0" borderId="11" xfId="56" applyFont="1" applyBorder="1" applyAlignment="1">
      <alignment horizontal="center" vertical="center" wrapText="1"/>
      <protection/>
    </xf>
    <xf numFmtId="0" fontId="60" fillId="0" borderId="11" xfId="0" applyFont="1" applyBorder="1" applyAlignment="1">
      <alignment/>
    </xf>
    <xf numFmtId="0" fontId="7" fillId="0" borderId="16" xfId="56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8" fillId="0" borderId="12" xfId="56" applyFont="1" applyFill="1" applyBorder="1" applyAlignment="1">
      <alignment vertical="center" wrapText="1"/>
      <protection/>
    </xf>
    <xf numFmtId="0" fontId="68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top" wrapText="1"/>
    </xf>
    <xf numFmtId="0" fontId="63" fillId="0" borderId="12" xfId="56" applyFont="1" applyFill="1" applyBorder="1" applyAlignment="1">
      <alignment vertical="center" wrapText="1"/>
      <protection/>
    </xf>
    <xf numFmtId="0" fontId="60" fillId="0" borderId="12" xfId="56" applyFont="1" applyFill="1" applyBorder="1" applyAlignment="1">
      <alignment horizontal="left" vertical="center" wrapText="1"/>
      <protection/>
    </xf>
    <xf numFmtId="0" fontId="63" fillId="0" borderId="11" xfId="57" applyFont="1" applyFill="1" applyBorder="1" applyAlignment="1">
      <alignment vertical="top" wrapText="1"/>
      <protection/>
    </xf>
    <xf numFmtId="0" fontId="63" fillId="0" borderId="13" xfId="58" applyFont="1" applyFill="1" applyBorder="1" applyAlignment="1">
      <alignment vertical="top" wrapText="1"/>
      <protection/>
    </xf>
    <xf numFmtId="0" fontId="63" fillId="0" borderId="13" xfId="56" applyFont="1" applyBorder="1" applyAlignment="1">
      <alignment horizontal="left" vertical="top" wrapText="1"/>
      <protection/>
    </xf>
    <xf numFmtId="0" fontId="63" fillId="0" borderId="12" xfId="56" applyFont="1" applyFill="1" applyBorder="1" applyAlignment="1">
      <alignment horizontal="left" vertical="center" wrapText="1"/>
      <protection/>
    </xf>
    <xf numFmtId="0" fontId="68" fillId="0" borderId="12" xfId="56" applyFont="1" applyBorder="1" applyAlignment="1">
      <alignment vertical="center" wrapText="1"/>
      <protection/>
    </xf>
    <xf numFmtId="0" fontId="63" fillId="0" borderId="12" xfId="56" applyFont="1" applyBorder="1" applyAlignment="1">
      <alignment vertical="center" wrapText="1"/>
      <protection/>
    </xf>
    <xf numFmtId="0" fontId="63" fillId="0" borderId="12" xfId="56" applyFont="1" applyBorder="1" applyAlignment="1">
      <alignment horizontal="left" vertical="center" wrapText="1"/>
      <protection/>
    </xf>
    <xf numFmtId="0" fontId="68" fillId="0" borderId="10" xfId="0" applyFont="1" applyBorder="1" applyAlignment="1">
      <alignment vertical="center" wrapText="1"/>
    </xf>
    <xf numFmtId="0" fontId="68" fillId="0" borderId="12" xfId="56" applyFont="1" applyBorder="1" applyAlignment="1">
      <alignment horizontal="left" vertical="center" wrapText="1"/>
      <protection/>
    </xf>
    <xf numFmtId="0" fontId="63" fillId="0" borderId="11" xfId="0" applyFont="1" applyBorder="1" applyAlignment="1">
      <alignment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3" xfId="58" applyFont="1" applyBorder="1" applyAlignment="1">
      <alignment vertical="top" wrapText="1"/>
      <protection/>
    </xf>
    <xf numFmtId="0" fontId="63" fillId="0" borderId="13" xfId="58" applyFont="1" applyBorder="1" applyAlignment="1">
      <alignment horizontal="left" vertical="top" wrapText="1"/>
      <protection/>
    </xf>
    <xf numFmtId="0" fontId="68" fillId="0" borderId="10" xfId="0" applyFont="1" applyBorder="1" applyAlignment="1">
      <alignment horizontal="left" vertical="center" wrapText="1"/>
    </xf>
    <xf numFmtId="0" fontId="68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6" fillId="0" borderId="11" xfId="57" applyFont="1" applyBorder="1" applyAlignment="1">
      <alignment horizontal="left" vertical="top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63" fillId="0" borderId="13" xfId="58" applyFont="1" applyFill="1" applyBorder="1" applyAlignment="1">
      <alignment horizontal="left" vertical="top" wrapText="1"/>
      <protection/>
    </xf>
    <xf numFmtId="0" fontId="63" fillId="0" borderId="13" xfId="56" applyFont="1" applyFill="1" applyBorder="1" applyAlignment="1">
      <alignment horizontal="left" vertical="top" wrapText="1"/>
      <protection/>
    </xf>
    <xf numFmtId="0" fontId="60" fillId="0" borderId="19" xfId="56" applyFont="1" applyFill="1" applyBorder="1" applyAlignment="1">
      <alignment horizontal="left" vertical="center" wrapText="1"/>
      <protection/>
    </xf>
    <xf numFmtId="0" fontId="60" fillId="0" borderId="11" xfId="56" applyFont="1" applyBorder="1" applyAlignment="1">
      <alignment horizontal="left"/>
      <protection/>
    </xf>
    <xf numFmtId="0" fontId="63" fillId="0" borderId="11" xfId="56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Alignment="1">
      <alignment vertical="center"/>
    </xf>
    <xf numFmtId="0" fontId="61" fillId="0" borderId="0" xfId="0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89;&#1087;&#1077;&#1094;&#1080;&#1092;&#1080;&#1082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6"/>
  <sheetViews>
    <sheetView tabSelected="1" view="pageBreakPreview" zoomScale="80" zoomScaleNormal="80" zoomScaleSheetLayoutView="80" zoomScalePageLayoutView="0" workbookViewId="0" topLeftCell="A1">
      <pane xSplit="4" ySplit="10" topLeftCell="J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:V3"/>
    </sheetView>
  </sheetViews>
  <sheetFormatPr defaultColWidth="9.140625" defaultRowHeight="15"/>
  <cols>
    <col min="1" max="1" width="4.57421875" style="0" customWidth="1"/>
    <col min="2" max="2" width="9.57421875" style="0" customWidth="1"/>
    <col min="3" max="3" width="11.57421875" style="0" customWidth="1"/>
    <col min="4" max="4" width="40.140625" style="0" customWidth="1"/>
    <col min="5" max="5" width="11.28125" style="0" bestFit="1" customWidth="1"/>
    <col min="6" max="6" width="44.28125" style="0" customWidth="1"/>
    <col min="7" max="7" width="44.28125" style="0" hidden="1" customWidth="1"/>
    <col min="8" max="8" width="111.00390625" style="0" customWidth="1"/>
    <col min="9" max="9" width="13.7109375" style="0" hidden="1" customWidth="1"/>
    <col min="10" max="10" width="23.421875" style="0" customWidth="1"/>
    <col min="11" max="11" width="12.421875" style="0" hidden="1" customWidth="1"/>
    <col min="12" max="12" width="8.421875" style="0" hidden="1" customWidth="1"/>
    <col min="13" max="13" width="6.7109375" style="0" customWidth="1"/>
    <col min="14" max="14" width="4.7109375" style="0" hidden="1" customWidth="1"/>
    <col min="15" max="15" width="8.421875" style="0" hidden="1" customWidth="1"/>
    <col min="16" max="16" width="8.00390625" style="0" hidden="1" customWidth="1"/>
    <col min="17" max="17" width="8.8515625" style="0" hidden="1" customWidth="1"/>
    <col min="18" max="18" width="7.00390625" style="0" hidden="1" customWidth="1"/>
    <col min="19" max="19" width="7.7109375" style="0" hidden="1" customWidth="1"/>
    <col min="20" max="20" width="10.8515625" style="0" customWidth="1"/>
    <col min="21" max="21" width="13.421875" style="0" customWidth="1"/>
    <col min="22" max="22" width="15.421875" style="0" customWidth="1"/>
    <col min="23" max="23" width="0" style="0" hidden="1" customWidth="1"/>
    <col min="24" max="26" width="0" style="15" hidden="1" customWidth="1"/>
    <col min="29" max="29" width="17.421875" style="0" customWidth="1"/>
  </cols>
  <sheetData>
    <row r="1" ht="15">
      <c r="V1" s="17" t="s">
        <v>17</v>
      </c>
    </row>
    <row r="2" spans="10:31" s="15" customFormat="1" ht="15">
      <c r="J2" s="142" t="s">
        <v>218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22" ht="15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5">
      <c r="A4" s="140" t="s">
        <v>218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5">
      <c r="A5" s="11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1"/>
    </row>
    <row r="6" spans="1:22" ht="15">
      <c r="A6" s="11"/>
      <c r="B6" s="11"/>
      <c r="C6" s="11"/>
      <c r="D6" s="9" t="s">
        <v>16</v>
      </c>
      <c r="E6" s="9"/>
      <c r="F6" s="9"/>
      <c r="G6" s="9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  <c r="T6" s="9"/>
      <c r="U6" s="11"/>
      <c r="V6" s="11"/>
    </row>
    <row r="7" spans="1:22" ht="15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1"/>
    </row>
    <row r="8" spans="1:23" ht="36.75" customHeight="1">
      <c r="A8" s="127" t="s">
        <v>9</v>
      </c>
      <c r="B8" s="127" t="s">
        <v>12</v>
      </c>
      <c r="C8" s="127" t="s">
        <v>13</v>
      </c>
      <c r="D8" s="127" t="s">
        <v>2</v>
      </c>
      <c r="E8" s="127" t="s">
        <v>94</v>
      </c>
      <c r="F8" s="127" t="s">
        <v>95</v>
      </c>
      <c r="G8" s="127" t="s">
        <v>96</v>
      </c>
      <c r="H8" s="127" t="s">
        <v>18</v>
      </c>
      <c r="I8" s="127" t="s">
        <v>114</v>
      </c>
      <c r="J8" s="127" t="s">
        <v>22</v>
      </c>
      <c r="K8" s="127" t="s">
        <v>58</v>
      </c>
      <c r="L8" s="127" t="s">
        <v>8</v>
      </c>
      <c r="M8" s="130" t="s">
        <v>3</v>
      </c>
      <c r="N8" s="88" t="s">
        <v>28</v>
      </c>
      <c r="O8" s="89"/>
      <c r="P8" s="89"/>
      <c r="Q8" s="133" t="s">
        <v>19</v>
      </c>
      <c r="R8" s="89"/>
      <c r="S8" s="90"/>
      <c r="T8" s="127" t="s">
        <v>34</v>
      </c>
      <c r="U8" s="127" t="s">
        <v>26</v>
      </c>
      <c r="V8" s="127" t="s">
        <v>33</v>
      </c>
      <c r="W8" s="3"/>
    </row>
    <row r="9" spans="1:23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1"/>
      <c r="N9" s="136" t="s">
        <v>27</v>
      </c>
      <c r="O9" s="137"/>
      <c r="P9" s="138"/>
      <c r="Q9" s="134"/>
      <c r="R9" s="91"/>
      <c r="S9" s="92"/>
      <c r="T9" s="128"/>
      <c r="U9" s="128"/>
      <c r="V9" s="128"/>
      <c r="W9" s="3"/>
    </row>
    <row r="10" spans="1:23" ht="4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2"/>
      <c r="N10" s="18" t="s">
        <v>81</v>
      </c>
      <c r="O10" s="18" t="s">
        <v>82</v>
      </c>
      <c r="P10" s="18" t="s">
        <v>83</v>
      </c>
      <c r="Q10" s="135"/>
      <c r="R10" s="18" t="s">
        <v>20</v>
      </c>
      <c r="S10" s="18" t="s">
        <v>21</v>
      </c>
      <c r="T10" s="129"/>
      <c r="U10" s="129"/>
      <c r="V10" s="129"/>
      <c r="W10" s="3"/>
    </row>
    <row r="11" spans="1:26" s="31" customFormat="1" ht="25.5">
      <c r="A11" s="68">
        <v>1</v>
      </c>
      <c r="B11" s="24"/>
      <c r="C11" s="24"/>
      <c r="D11" s="49" t="s">
        <v>35</v>
      </c>
      <c r="E11" s="25" t="s">
        <v>270</v>
      </c>
      <c r="F11" s="25"/>
      <c r="G11" s="25"/>
      <c r="H11" s="113" t="s">
        <v>287</v>
      </c>
      <c r="I11" s="24"/>
      <c r="J11" s="76" t="s">
        <v>286</v>
      </c>
      <c r="K11" s="24"/>
      <c r="L11" s="24"/>
      <c r="M11" s="26" t="s">
        <v>55</v>
      </c>
      <c r="N11" s="24"/>
      <c r="O11" s="24"/>
      <c r="P11" s="24"/>
      <c r="Q11" s="77">
        <v>50</v>
      </c>
      <c r="R11" s="24"/>
      <c r="S11" s="24"/>
      <c r="T11" s="77">
        <v>50</v>
      </c>
      <c r="U11" s="78">
        <v>353.89</v>
      </c>
      <c r="V11" s="28">
        <f>T11*U11</f>
        <v>17694.5</v>
      </c>
      <c r="W11" s="29" t="s">
        <v>66</v>
      </c>
      <c r="X11" s="30">
        <f>Z11*1000/Y11</f>
        <v>313.29</v>
      </c>
      <c r="Y11" s="30">
        <v>320</v>
      </c>
      <c r="Z11" s="30">
        <v>100.25280000000001</v>
      </c>
    </row>
    <row r="12" spans="1:26" s="31" customFormat="1" ht="25.5">
      <c r="A12" s="68">
        <f>1+A11</f>
        <v>2</v>
      </c>
      <c r="B12" s="26"/>
      <c r="C12" s="24"/>
      <c r="D12" s="49" t="s">
        <v>272</v>
      </c>
      <c r="E12" s="25" t="s">
        <v>270</v>
      </c>
      <c r="F12" s="25"/>
      <c r="G12" s="25"/>
      <c r="H12" s="113" t="s">
        <v>288</v>
      </c>
      <c r="I12" s="24"/>
      <c r="J12" s="76" t="s">
        <v>286</v>
      </c>
      <c r="K12" s="24"/>
      <c r="L12" s="24"/>
      <c r="M12" s="26" t="s">
        <v>55</v>
      </c>
      <c r="N12" s="24"/>
      <c r="O12" s="24"/>
      <c r="P12" s="24"/>
      <c r="Q12" s="77">
        <v>350</v>
      </c>
      <c r="R12" s="24"/>
      <c r="S12" s="24"/>
      <c r="T12" s="77">
        <v>350</v>
      </c>
      <c r="U12" s="78">
        <v>394.71</v>
      </c>
      <c r="V12" s="28">
        <f aca="true" t="shared" si="0" ref="V12:V62">T12*U12</f>
        <v>138148.5</v>
      </c>
      <c r="W12" s="29" t="s">
        <v>66</v>
      </c>
      <c r="X12" s="30">
        <f>Z12*1000/Y12</f>
        <v>507.38004738000006</v>
      </c>
      <c r="Y12" s="30">
        <v>320</v>
      </c>
      <c r="Z12" s="30">
        <v>162.3616151616</v>
      </c>
    </row>
    <row r="13" spans="1:26" s="31" customFormat="1" ht="45.75" customHeight="1">
      <c r="A13" s="68">
        <f aca="true" t="shared" si="1" ref="A13:A62">1+A12</f>
        <v>3</v>
      </c>
      <c r="B13" s="26"/>
      <c r="C13" s="24"/>
      <c r="D13" s="49" t="s">
        <v>273</v>
      </c>
      <c r="E13" s="25" t="s">
        <v>148</v>
      </c>
      <c r="F13" s="25" t="s">
        <v>104</v>
      </c>
      <c r="G13" s="25" t="s">
        <v>149</v>
      </c>
      <c r="H13" s="113" t="s">
        <v>289</v>
      </c>
      <c r="I13" s="24"/>
      <c r="J13" s="24" t="s">
        <v>290</v>
      </c>
      <c r="K13" s="24"/>
      <c r="L13" s="24"/>
      <c r="M13" s="26" t="s">
        <v>56</v>
      </c>
      <c r="N13" s="24"/>
      <c r="O13" s="24"/>
      <c r="P13" s="24"/>
      <c r="Q13" s="77">
        <v>15</v>
      </c>
      <c r="R13" s="24"/>
      <c r="S13" s="24"/>
      <c r="T13" s="77">
        <v>15</v>
      </c>
      <c r="U13" s="78">
        <v>2705.49</v>
      </c>
      <c r="V13" s="28">
        <f t="shared" si="0"/>
        <v>40582.35</v>
      </c>
      <c r="W13" s="29"/>
      <c r="X13" s="30"/>
      <c r="Y13" s="30"/>
      <c r="Z13" s="30"/>
    </row>
    <row r="14" spans="1:26" s="31" customFormat="1" ht="88.5" customHeight="1">
      <c r="A14" s="68">
        <f t="shared" si="1"/>
        <v>4</v>
      </c>
      <c r="B14" s="26"/>
      <c r="C14" s="24"/>
      <c r="D14" s="53" t="s">
        <v>274</v>
      </c>
      <c r="E14" s="73" t="s">
        <v>91</v>
      </c>
      <c r="F14" s="73" t="s">
        <v>97</v>
      </c>
      <c r="G14" s="73" t="s">
        <v>98</v>
      </c>
      <c r="H14" s="114" t="s">
        <v>291</v>
      </c>
      <c r="I14" s="24"/>
      <c r="J14" s="74" t="s">
        <v>266</v>
      </c>
      <c r="K14" s="24"/>
      <c r="L14" s="24"/>
      <c r="M14" s="26" t="s">
        <v>56</v>
      </c>
      <c r="N14" s="24"/>
      <c r="O14" s="24"/>
      <c r="P14" s="24"/>
      <c r="Q14" s="77">
        <v>15</v>
      </c>
      <c r="R14" s="24"/>
      <c r="S14" s="24"/>
      <c r="T14" s="77">
        <v>15</v>
      </c>
      <c r="U14" s="78">
        <v>4295.46</v>
      </c>
      <c r="V14" s="28">
        <f t="shared" si="0"/>
        <v>64431.9</v>
      </c>
      <c r="W14" s="29"/>
      <c r="X14" s="30"/>
      <c r="Y14" s="30"/>
      <c r="Z14" s="30"/>
    </row>
    <row r="15" spans="1:26" s="31" customFormat="1" ht="176.25" customHeight="1">
      <c r="A15" s="68">
        <f t="shared" si="1"/>
        <v>5</v>
      </c>
      <c r="B15" s="24"/>
      <c r="C15" s="24"/>
      <c r="D15" s="93" t="s">
        <v>315</v>
      </c>
      <c r="E15" s="94" t="s">
        <v>101</v>
      </c>
      <c r="F15" s="94" t="s">
        <v>92</v>
      </c>
      <c r="G15" s="94" t="s">
        <v>93</v>
      </c>
      <c r="H15" s="95" t="s">
        <v>283</v>
      </c>
      <c r="I15" s="24"/>
      <c r="J15" s="24" t="s">
        <v>100</v>
      </c>
      <c r="K15" s="24"/>
      <c r="L15" s="24"/>
      <c r="M15" s="26" t="s">
        <v>56</v>
      </c>
      <c r="N15" s="24"/>
      <c r="O15" s="24"/>
      <c r="P15" s="24"/>
      <c r="Q15" s="77">
        <v>100</v>
      </c>
      <c r="R15" s="24"/>
      <c r="S15" s="24"/>
      <c r="T15" s="77">
        <v>100</v>
      </c>
      <c r="U15" s="78">
        <v>2586.99</v>
      </c>
      <c r="V15" s="28">
        <f t="shared" si="0"/>
        <v>258698.99999999997</v>
      </c>
      <c r="W15" s="29"/>
      <c r="X15" s="30"/>
      <c r="Y15" s="30"/>
      <c r="Z15" s="30"/>
    </row>
    <row r="16" spans="1:26" s="31" customFormat="1" ht="150.75" customHeight="1">
      <c r="A16" s="68">
        <f t="shared" si="1"/>
        <v>6</v>
      </c>
      <c r="B16" s="24"/>
      <c r="C16" s="24"/>
      <c r="D16" s="93" t="s">
        <v>316</v>
      </c>
      <c r="E16" s="94" t="s">
        <v>101</v>
      </c>
      <c r="F16" s="94" t="s">
        <v>92</v>
      </c>
      <c r="G16" s="94" t="s">
        <v>98</v>
      </c>
      <c r="H16" s="115" t="s">
        <v>284</v>
      </c>
      <c r="I16" s="24"/>
      <c r="J16" s="24" t="s">
        <v>99</v>
      </c>
      <c r="K16" s="24"/>
      <c r="L16" s="24"/>
      <c r="M16" s="26" t="s">
        <v>57</v>
      </c>
      <c r="N16" s="24"/>
      <c r="O16" s="24"/>
      <c r="P16" s="24"/>
      <c r="Q16" s="77">
        <v>15</v>
      </c>
      <c r="R16" s="24"/>
      <c r="S16" s="24"/>
      <c r="T16" s="77">
        <v>15</v>
      </c>
      <c r="U16" s="78">
        <v>1713.22</v>
      </c>
      <c r="V16" s="28">
        <f t="shared" si="0"/>
        <v>25698.3</v>
      </c>
      <c r="W16" s="29"/>
      <c r="X16" s="30"/>
      <c r="Y16" s="30"/>
      <c r="Z16" s="30"/>
    </row>
    <row r="17" spans="1:26" s="31" customFormat="1" ht="89.25">
      <c r="A17" s="68">
        <f t="shared" si="1"/>
        <v>7</v>
      </c>
      <c r="B17" s="24"/>
      <c r="C17" s="24"/>
      <c r="D17" s="94" t="s">
        <v>275</v>
      </c>
      <c r="E17" s="94" t="s">
        <v>103</v>
      </c>
      <c r="F17" s="94" t="s">
        <v>104</v>
      </c>
      <c r="G17" s="94" t="s">
        <v>105</v>
      </c>
      <c r="H17" s="115" t="s">
        <v>106</v>
      </c>
      <c r="I17" s="24"/>
      <c r="J17" s="24" t="s">
        <v>251</v>
      </c>
      <c r="K17" s="24"/>
      <c r="L17" s="24"/>
      <c r="M17" s="26" t="s">
        <v>56</v>
      </c>
      <c r="N17" s="24"/>
      <c r="O17" s="24"/>
      <c r="P17" s="24"/>
      <c r="Q17" s="77">
        <v>20</v>
      </c>
      <c r="R17" s="24"/>
      <c r="S17" s="24"/>
      <c r="T17" s="77">
        <v>20</v>
      </c>
      <c r="U17" s="78">
        <v>3734.3</v>
      </c>
      <c r="V17" s="28">
        <f t="shared" si="0"/>
        <v>74686</v>
      </c>
      <c r="W17" s="29"/>
      <c r="X17" s="30"/>
      <c r="Y17" s="30"/>
      <c r="Z17" s="30"/>
    </row>
    <row r="18" spans="1:26" s="31" customFormat="1" ht="63.75">
      <c r="A18" s="68">
        <f t="shared" si="1"/>
        <v>8</v>
      </c>
      <c r="B18" s="24"/>
      <c r="C18" s="24"/>
      <c r="D18" s="94" t="s">
        <v>275</v>
      </c>
      <c r="E18" s="41" t="s">
        <v>91</v>
      </c>
      <c r="F18" s="41" t="s">
        <v>97</v>
      </c>
      <c r="G18" s="41" t="s">
        <v>98</v>
      </c>
      <c r="H18" s="116" t="s">
        <v>324</v>
      </c>
      <c r="I18" s="24"/>
      <c r="J18" s="24" t="s">
        <v>252</v>
      </c>
      <c r="K18" s="24"/>
      <c r="L18" s="24"/>
      <c r="M18" s="26" t="s">
        <v>56</v>
      </c>
      <c r="N18" s="24"/>
      <c r="O18" s="24"/>
      <c r="P18" s="24"/>
      <c r="Q18" s="77">
        <v>150</v>
      </c>
      <c r="R18" s="24"/>
      <c r="S18" s="24"/>
      <c r="T18" s="77">
        <v>150</v>
      </c>
      <c r="U18" s="78">
        <v>4295.26</v>
      </c>
      <c r="V18" s="28">
        <f t="shared" si="0"/>
        <v>644289</v>
      </c>
      <c r="W18" s="29"/>
      <c r="X18" s="30"/>
      <c r="Y18" s="30"/>
      <c r="Z18" s="30"/>
    </row>
    <row r="19" spans="1:26" s="31" customFormat="1" ht="51">
      <c r="A19" s="68">
        <f t="shared" si="1"/>
        <v>9</v>
      </c>
      <c r="B19" s="24"/>
      <c r="C19" s="24"/>
      <c r="D19" s="94" t="s">
        <v>276</v>
      </c>
      <c r="E19" s="94" t="s">
        <v>108</v>
      </c>
      <c r="F19" s="94" t="s">
        <v>109</v>
      </c>
      <c r="G19" s="94" t="s">
        <v>110</v>
      </c>
      <c r="H19" s="115" t="s">
        <v>111</v>
      </c>
      <c r="I19" s="24" t="s">
        <v>112</v>
      </c>
      <c r="J19" s="24" t="s">
        <v>113</v>
      </c>
      <c r="K19" s="24"/>
      <c r="L19" s="24"/>
      <c r="M19" s="26" t="s">
        <v>56</v>
      </c>
      <c r="N19" s="24"/>
      <c r="O19" s="24"/>
      <c r="P19" s="24"/>
      <c r="Q19" s="77">
        <v>50</v>
      </c>
      <c r="R19" s="24"/>
      <c r="S19" s="24"/>
      <c r="T19" s="77">
        <v>50</v>
      </c>
      <c r="U19" s="78">
        <v>1514.48</v>
      </c>
      <c r="V19" s="28">
        <f t="shared" si="0"/>
        <v>75724</v>
      </c>
      <c r="W19" s="29"/>
      <c r="X19" s="30"/>
      <c r="Y19" s="30"/>
      <c r="Z19" s="30"/>
    </row>
    <row r="20" spans="1:26" s="31" customFormat="1" ht="24">
      <c r="A20" s="68">
        <f t="shared" si="1"/>
        <v>10</v>
      </c>
      <c r="B20" s="24"/>
      <c r="C20" s="24"/>
      <c r="D20" s="41" t="s">
        <v>277</v>
      </c>
      <c r="E20" s="41" t="s">
        <v>91</v>
      </c>
      <c r="F20" s="41" t="s">
        <v>205</v>
      </c>
      <c r="G20" s="41" t="s">
        <v>210</v>
      </c>
      <c r="H20" s="117" t="s">
        <v>211</v>
      </c>
      <c r="I20" s="39"/>
      <c r="J20" s="39" t="s">
        <v>258</v>
      </c>
      <c r="K20" s="39"/>
      <c r="L20" s="24"/>
      <c r="M20" s="26" t="s">
        <v>56</v>
      </c>
      <c r="N20" s="24"/>
      <c r="O20" s="24"/>
      <c r="P20" s="24"/>
      <c r="Q20" s="77">
        <v>100</v>
      </c>
      <c r="R20" s="24"/>
      <c r="S20" s="24"/>
      <c r="T20" s="77">
        <v>100</v>
      </c>
      <c r="U20" s="78">
        <v>718.08</v>
      </c>
      <c r="V20" s="28">
        <f t="shared" si="0"/>
        <v>71808</v>
      </c>
      <c r="W20" s="29"/>
      <c r="X20" s="30"/>
      <c r="Y20" s="30"/>
      <c r="Z20" s="30"/>
    </row>
    <row r="21" spans="1:26" s="35" customFormat="1" ht="58.5" customHeight="1">
      <c r="A21" s="68">
        <f t="shared" si="1"/>
        <v>11</v>
      </c>
      <c r="B21" s="24"/>
      <c r="C21" s="32"/>
      <c r="D21" s="94" t="s">
        <v>278</v>
      </c>
      <c r="E21" s="94" t="s">
        <v>91</v>
      </c>
      <c r="F21" s="94" t="s">
        <v>115</v>
      </c>
      <c r="G21" s="94" t="s">
        <v>116</v>
      </c>
      <c r="H21" s="115" t="s">
        <v>117</v>
      </c>
      <c r="I21" s="24" t="s">
        <v>118</v>
      </c>
      <c r="J21" s="24" t="s">
        <v>119</v>
      </c>
      <c r="K21" s="24"/>
      <c r="L21" s="24"/>
      <c r="M21" s="26" t="s">
        <v>56</v>
      </c>
      <c r="N21" s="24"/>
      <c r="O21" s="24"/>
      <c r="P21" s="24"/>
      <c r="Q21" s="82">
        <v>3</v>
      </c>
      <c r="R21" s="24"/>
      <c r="S21" s="24"/>
      <c r="T21" s="82">
        <v>3</v>
      </c>
      <c r="U21" s="78">
        <v>2260.12</v>
      </c>
      <c r="V21" s="28">
        <f t="shared" si="0"/>
        <v>6780.36</v>
      </c>
      <c r="W21" s="29"/>
      <c r="X21" s="34"/>
      <c r="Y21" s="34"/>
      <c r="Z21" s="34"/>
    </row>
    <row r="22" spans="1:26" s="35" customFormat="1" ht="42.75" customHeight="1">
      <c r="A22" s="68">
        <f t="shared" si="1"/>
        <v>12</v>
      </c>
      <c r="B22" s="24"/>
      <c r="C22" s="32"/>
      <c r="D22" s="41" t="s">
        <v>279</v>
      </c>
      <c r="E22" s="41" t="s">
        <v>91</v>
      </c>
      <c r="F22" s="41" t="s">
        <v>205</v>
      </c>
      <c r="G22" s="41" t="s">
        <v>206</v>
      </c>
      <c r="H22" s="117" t="s">
        <v>207</v>
      </c>
      <c r="I22" s="39"/>
      <c r="J22" s="39" t="s">
        <v>209</v>
      </c>
      <c r="K22" s="24"/>
      <c r="L22" s="24"/>
      <c r="M22" s="26" t="s">
        <v>55</v>
      </c>
      <c r="N22" s="24"/>
      <c r="O22" s="24"/>
      <c r="P22" s="24"/>
      <c r="Q22" s="82">
        <v>30</v>
      </c>
      <c r="R22" s="24"/>
      <c r="S22" s="24"/>
      <c r="T22" s="82">
        <v>30</v>
      </c>
      <c r="U22" s="78">
        <v>1419.91</v>
      </c>
      <c r="V22" s="28">
        <f t="shared" si="0"/>
        <v>42597.3</v>
      </c>
      <c r="W22" s="29"/>
      <c r="X22" s="34"/>
      <c r="Y22" s="34"/>
      <c r="Z22" s="34"/>
    </row>
    <row r="23" spans="1:26" s="31" customFormat="1" ht="36">
      <c r="A23" s="68">
        <f t="shared" si="1"/>
        <v>13</v>
      </c>
      <c r="B23" s="24"/>
      <c r="C23" s="24"/>
      <c r="D23" s="41" t="s">
        <v>280</v>
      </c>
      <c r="E23" s="41" t="s">
        <v>183</v>
      </c>
      <c r="F23" s="41" t="s">
        <v>184</v>
      </c>
      <c r="G23" s="41" t="s">
        <v>185</v>
      </c>
      <c r="H23" s="117" t="s">
        <v>186</v>
      </c>
      <c r="I23" s="24"/>
      <c r="J23" s="39" t="s">
        <v>188</v>
      </c>
      <c r="K23" s="24"/>
      <c r="L23" s="24"/>
      <c r="M23" s="26" t="s">
        <v>55</v>
      </c>
      <c r="N23" s="24"/>
      <c r="O23" s="24"/>
      <c r="P23" s="24"/>
      <c r="Q23" s="82">
        <v>30</v>
      </c>
      <c r="R23" s="24"/>
      <c r="S23" s="24"/>
      <c r="T23" s="82">
        <v>30</v>
      </c>
      <c r="U23" s="78">
        <v>697.29</v>
      </c>
      <c r="V23" s="28">
        <f t="shared" si="0"/>
        <v>20918.699999999997</v>
      </c>
      <c r="W23" s="29"/>
      <c r="X23" s="30"/>
      <c r="Y23" s="30"/>
      <c r="Z23" s="30"/>
    </row>
    <row r="24" spans="1:26" s="31" customFormat="1" ht="60" customHeight="1">
      <c r="A24" s="68">
        <f t="shared" si="1"/>
        <v>14</v>
      </c>
      <c r="B24" s="24"/>
      <c r="C24" s="24"/>
      <c r="D24" s="94" t="s">
        <v>90</v>
      </c>
      <c r="E24" s="94" t="s">
        <v>125</v>
      </c>
      <c r="F24" s="94" t="s">
        <v>126</v>
      </c>
      <c r="G24" s="94" t="s">
        <v>127</v>
      </c>
      <c r="H24" s="115" t="s">
        <v>128</v>
      </c>
      <c r="I24" s="24"/>
      <c r="J24" s="24" t="s">
        <v>129</v>
      </c>
      <c r="K24" s="24"/>
      <c r="L24" s="24"/>
      <c r="M24" s="26" t="s">
        <v>57</v>
      </c>
      <c r="N24" s="24"/>
      <c r="O24" s="24"/>
      <c r="P24" s="24"/>
      <c r="Q24" s="82">
        <v>40</v>
      </c>
      <c r="R24" s="24"/>
      <c r="S24" s="24"/>
      <c r="T24" s="82">
        <v>40</v>
      </c>
      <c r="U24" s="78">
        <v>347.42</v>
      </c>
      <c r="V24" s="28">
        <f t="shared" si="0"/>
        <v>13896.800000000001</v>
      </c>
      <c r="W24" s="29"/>
      <c r="X24" s="30"/>
      <c r="Y24" s="30"/>
      <c r="Z24" s="30"/>
    </row>
    <row r="25" spans="1:26" s="31" customFormat="1" ht="60" customHeight="1">
      <c r="A25" s="68">
        <f t="shared" si="1"/>
        <v>15</v>
      </c>
      <c r="B25" s="24"/>
      <c r="C25" s="24"/>
      <c r="D25" s="94" t="s">
        <v>124</v>
      </c>
      <c r="E25" s="94" t="s">
        <v>120</v>
      </c>
      <c r="F25" s="94" t="s">
        <v>121</v>
      </c>
      <c r="G25" s="94" t="s">
        <v>122</v>
      </c>
      <c r="H25" s="115" t="s">
        <v>123</v>
      </c>
      <c r="I25" s="24"/>
      <c r="J25" s="24" t="s">
        <v>132</v>
      </c>
      <c r="K25" s="24"/>
      <c r="L25" s="24"/>
      <c r="M25" s="26" t="s">
        <v>57</v>
      </c>
      <c r="N25" s="24"/>
      <c r="O25" s="24"/>
      <c r="P25" s="24"/>
      <c r="Q25" s="82">
        <v>40</v>
      </c>
      <c r="R25" s="24"/>
      <c r="S25" s="24"/>
      <c r="T25" s="82">
        <v>40</v>
      </c>
      <c r="U25" s="78">
        <v>1002.05</v>
      </c>
      <c r="V25" s="28">
        <f t="shared" si="0"/>
        <v>40082</v>
      </c>
      <c r="W25" s="29"/>
      <c r="X25" s="30"/>
      <c r="Y25" s="30"/>
      <c r="Z25" s="30"/>
    </row>
    <row r="26" spans="1:26" s="31" customFormat="1" ht="60" customHeight="1">
      <c r="A26" s="68">
        <f t="shared" si="1"/>
        <v>16</v>
      </c>
      <c r="B26" s="24"/>
      <c r="C26" s="24"/>
      <c r="D26" s="94" t="s">
        <v>86</v>
      </c>
      <c r="E26" s="94" t="s">
        <v>120</v>
      </c>
      <c r="F26" s="94" t="s">
        <v>121</v>
      </c>
      <c r="G26" s="94" t="s">
        <v>130</v>
      </c>
      <c r="H26" s="115" t="s">
        <v>131</v>
      </c>
      <c r="I26" s="24"/>
      <c r="J26" s="24" t="s">
        <v>133</v>
      </c>
      <c r="K26" s="24"/>
      <c r="L26" s="24"/>
      <c r="M26" s="26" t="s">
        <v>57</v>
      </c>
      <c r="N26" s="24"/>
      <c r="O26" s="24"/>
      <c r="P26" s="24"/>
      <c r="Q26" s="82">
        <v>230</v>
      </c>
      <c r="R26" s="24"/>
      <c r="S26" s="24"/>
      <c r="T26" s="82">
        <v>230</v>
      </c>
      <c r="U26" s="78">
        <v>1045.3</v>
      </c>
      <c r="V26" s="28">
        <f t="shared" si="0"/>
        <v>240419</v>
      </c>
      <c r="W26" s="29"/>
      <c r="X26" s="30"/>
      <c r="Y26" s="30"/>
      <c r="Z26" s="30"/>
    </row>
    <row r="27" spans="1:26" s="31" customFormat="1" ht="60" customHeight="1">
      <c r="A27" s="68">
        <f t="shared" si="1"/>
        <v>17</v>
      </c>
      <c r="B27" s="24"/>
      <c r="C27" s="24"/>
      <c r="D27" s="94" t="s">
        <v>134</v>
      </c>
      <c r="E27" s="94" t="s">
        <v>120</v>
      </c>
      <c r="F27" s="94"/>
      <c r="G27" s="94" t="s">
        <v>135</v>
      </c>
      <c r="H27" s="115" t="s">
        <v>136</v>
      </c>
      <c r="I27" s="24"/>
      <c r="J27" s="24" t="s">
        <v>137</v>
      </c>
      <c r="K27" s="24"/>
      <c r="L27" s="24"/>
      <c r="M27" s="26" t="s">
        <v>57</v>
      </c>
      <c r="N27" s="24"/>
      <c r="O27" s="24"/>
      <c r="P27" s="24"/>
      <c r="Q27" s="82">
        <v>25</v>
      </c>
      <c r="R27" s="24"/>
      <c r="S27" s="24"/>
      <c r="T27" s="82">
        <v>25</v>
      </c>
      <c r="U27" s="78">
        <v>408.92</v>
      </c>
      <c r="V27" s="28">
        <f t="shared" si="0"/>
        <v>10223</v>
      </c>
      <c r="W27" s="29"/>
      <c r="X27" s="30"/>
      <c r="Y27" s="30"/>
      <c r="Z27" s="30"/>
    </row>
    <row r="28" spans="1:26" s="31" customFormat="1" ht="81" customHeight="1">
      <c r="A28" s="68">
        <f t="shared" si="1"/>
        <v>18</v>
      </c>
      <c r="B28" s="24"/>
      <c r="C28" s="24"/>
      <c r="D28" s="94" t="s">
        <v>84</v>
      </c>
      <c r="E28" s="94" t="s">
        <v>138</v>
      </c>
      <c r="F28" s="94" t="s">
        <v>139</v>
      </c>
      <c r="G28" s="94" t="s">
        <v>140</v>
      </c>
      <c r="H28" s="115" t="s">
        <v>141</v>
      </c>
      <c r="I28" s="24"/>
      <c r="J28" s="24" t="s">
        <v>142</v>
      </c>
      <c r="K28" s="24"/>
      <c r="L28" s="24"/>
      <c r="M28" s="26" t="s">
        <v>57</v>
      </c>
      <c r="N28" s="24"/>
      <c r="O28" s="24"/>
      <c r="P28" s="24"/>
      <c r="Q28" s="82">
        <v>40</v>
      </c>
      <c r="R28" s="24"/>
      <c r="S28" s="24"/>
      <c r="T28" s="82">
        <v>40</v>
      </c>
      <c r="U28" s="78">
        <v>1013.8</v>
      </c>
      <c r="V28" s="28">
        <f t="shared" si="0"/>
        <v>40552</v>
      </c>
      <c r="W28" s="29"/>
      <c r="X28" s="30"/>
      <c r="Y28" s="30"/>
      <c r="Z28" s="30"/>
    </row>
    <row r="29" spans="1:26" s="31" customFormat="1" ht="59.25" customHeight="1">
      <c r="A29" s="68">
        <f t="shared" si="1"/>
        <v>19</v>
      </c>
      <c r="B29" s="24"/>
      <c r="C29" s="24"/>
      <c r="D29" s="94" t="s">
        <v>85</v>
      </c>
      <c r="E29" s="94" t="s">
        <v>120</v>
      </c>
      <c r="F29" s="94" t="s">
        <v>143</v>
      </c>
      <c r="G29" s="94" t="s">
        <v>144</v>
      </c>
      <c r="H29" s="115" t="s">
        <v>145</v>
      </c>
      <c r="I29" s="24"/>
      <c r="J29" s="24" t="s">
        <v>146</v>
      </c>
      <c r="K29" s="24"/>
      <c r="L29" s="24"/>
      <c r="M29" s="26" t="s">
        <v>57</v>
      </c>
      <c r="N29" s="24"/>
      <c r="O29" s="24"/>
      <c r="P29" s="24"/>
      <c r="Q29" s="82">
        <v>180</v>
      </c>
      <c r="R29" s="24"/>
      <c r="S29" s="24"/>
      <c r="T29" s="82">
        <v>180</v>
      </c>
      <c r="U29" s="78">
        <v>1546.97</v>
      </c>
      <c r="V29" s="28">
        <f t="shared" si="0"/>
        <v>278454.6</v>
      </c>
      <c r="W29" s="29"/>
      <c r="X29" s="30"/>
      <c r="Y29" s="30"/>
      <c r="Z29" s="30"/>
    </row>
    <row r="30" spans="1:26" s="31" customFormat="1" ht="25.5">
      <c r="A30" s="68">
        <f t="shared" si="1"/>
        <v>20</v>
      </c>
      <c r="B30" s="24"/>
      <c r="C30" s="24"/>
      <c r="D30" s="93" t="s">
        <v>38</v>
      </c>
      <c r="E30" s="93"/>
      <c r="F30" s="93"/>
      <c r="G30" s="96"/>
      <c r="H30" s="115" t="s">
        <v>249</v>
      </c>
      <c r="I30" s="59"/>
      <c r="J30" s="59" t="s">
        <v>75</v>
      </c>
      <c r="K30" s="24"/>
      <c r="L30" s="24"/>
      <c r="M30" s="26" t="s">
        <v>57</v>
      </c>
      <c r="N30" s="24"/>
      <c r="O30" s="24"/>
      <c r="P30" s="24"/>
      <c r="Q30" s="82">
        <v>200</v>
      </c>
      <c r="R30" s="24"/>
      <c r="S30" s="24"/>
      <c r="T30" s="82">
        <v>200</v>
      </c>
      <c r="U30" s="78">
        <v>70.75</v>
      </c>
      <c r="V30" s="28">
        <f t="shared" si="0"/>
        <v>14150</v>
      </c>
      <c r="W30" s="29"/>
      <c r="X30" s="30"/>
      <c r="Y30" s="30"/>
      <c r="Z30" s="30"/>
    </row>
    <row r="31" spans="1:26" s="31" customFormat="1" ht="67.5">
      <c r="A31" s="68">
        <f t="shared" si="1"/>
        <v>21</v>
      </c>
      <c r="B31" s="24"/>
      <c r="C31" s="24"/>
      <c r="D31" s="94" t="s">
        <v>281</v>
      </c>
      <c r="E31" s="94" t="s">
        <v>152</v>
      </c>
      <c r="F31" s="94" t="s">
        <v>153</v>
      </c>
      <c r="G31" s="94" t="s">
        <v>154</v>
      </c>
      <c r="H31" s="115" t="s">
        <v>155</v>
      </c>
      <c r="I31" s="24"/>
      <c r="J31" s="24" t="s">
        <v>156</v>
      </c>
      <c r="K31" s="24"/>
      <c r="L31" s="24"/>
      <c r="M31" s="26" t="s">
        <v>56</v>
      </c>
      <c r="N31" s="24"/>
      <c r="O31" s="24"/>
      <c r="P31" s="24"/>
      <c r="Q31" s="82">
        <v>50</v>
      </c>
      <c r="R31" s="24"/>
      <c r="S31" s="24"/>
      <c r="T31" s="82">
        <v>50</v>
      </c>
      <c r="U31" s="78">
        <v>774.63</v>
      </c>
      <c r="V31" s="28">
        <f t="shared" si="0"/>
        <v>38731.5</v>
      </c>
      <c r="W31" s="29"/>
      <c r="X31" s="30"/>
      <c r="Y31" s="30"/>
      <c r="Z31" s="30"/>
    </row>
    <row r="32" spans="1:26" s="31" customFormat="1" ht="84">
      <c r="A32" s="68">
        <f t="shared" si="1"/>
        <v>22</v>
      </c>
      <c r="B32" s="24"/>
      <c r="C32" s="24"/>
      <c r="D32" s="93" t="s">
        <v>282</v>
      </c>
      <c r="E32" s="93"/>
      <c r="F32" s="96" t="s">
        <v>241</v>
      </c>
      <c r="G32" s="96" t="s">
        <v>242</v>
      </c>
      <c r="H32" s="97" t="s">
        <v>243</v>
      </c>
      <c r="I32" s="59"/>
      <c r="J32" s="59" t="s">
        <v>244</v>
      </c>
      <c r="K32" s="24"/>
      <c r="L32" s="24"/>
      <c r="M32" s="26" t="s">
        <v>56</v>
      </c>
      <c r="N32" s="24"/>
      <c r="O32" s="24"/>
      <c r="P32" s="24"/>
      <c r="Q32" s="82">
        <v>100</v>
      </c>
      <c r="R32" s="24"/>
      <c r="S32" s="24"/>
      <c r="T32" s="82">
        <v>100</v>
      </c>
      <c r="U32" s="78">
        <v>222.68</v>
      </c>
      <c r="V32" s="28">
        <f t="shared" si="0"/>
        <v>22268</v>
      </c>
      <c r="W32" s="29"/>
      <c r="X32" s="30"/>
      <c r="Y32" s="30"/>
      <c r="Z32" s="30"/>
    </row>
    <row r="33" spans="1:26" s="31" customFormat="1" ht="48">
      <c r="A33" s="68">
        <f t="shared" si="1"/>
        <v>23</v>
      </c>
      <c r="B33" s="24"/>
      <c r="C33" s="24"/>
      <c r="D33" s="93" t="s">
        <v>47</v>
      </c>
      <c r="E33" s="93"/>
      <c r="F33" s="96" t="s">
        <v>245</v>
      </c>
      <c r="G33" s="96" t="s">
        <v>246</v>
      </c>
      <c r="H33" s="97" t="s">
        <v>247</v>
      </c>
      <c r="I33" s="59"/>
      <c r="J33" s="53" t="s">
        <v>248</v>
      </c>
      <c r="K33" s="24"/>
      <c r="L33" s="24"/>
      <c r="M33" s="26" t="s">
        <v>56</v>
      </c>
      <c r="N33" s="24"/>
      <c r="O33" s="24"/>
      <c r="P33" s="24"/>
      <c r="Q33" s="82">
        <v>50</v>
      </c>
      <c r="R33" s="24"/>
      <c r="S33" s="24"/>
      <c r="T33" s="82">
        <v>50</v>
      </c>
      <c r="U33" s="78">
        <v>589.52</v>
      </c>
      <c r="V33" s="28">
        <f t="shared" si="0"/>
        <v>29476</v>
      </c>
      <c r="W33" s="29"/>
      <c r="X33" s="30"/>
      <c r="Y33" s="30"/>
      <c r="Z33" s="30"/>
    </row>
    <row r="34" spans="1:26" s="31" customFormat="1" ht="60">
      <c r="A34" s="68">
        <f t="shared" si="1"/>
        <v>24</v>
      </c>
      <c r="B34" s="24"/>
      <c r="C34" s="24"/>
      <c r="D34" s="98" t="s">
        <v>222</v>
      </c>
      <c r="E34" s="98" t="s">
        <v>189</v>
      </c>
      <c r="F34" s="98" t="s">
        <v>190</v>
      </c>
      <c r="G34" s="98" t="s">
        <v>191</v>
      </c>
      <c r="H34" s="118" t="s">
        <v>317</v>
      </c>
      <c r="I34" s="47"/>
      <c r="J34" s="47" t="s">
        <v>223</v>
      </c>
      <c r="K34" s="24"/>
      <c r="L34" s="24"/>
      <c r="M34" s="26" t="s">
        <v>56</v>
      </c>
      <c r="N34" s="24"/>
      <c r="O34" s="24"/>
      <c r="P34" s="24"/>
      <c r="Q34" s="82">
        <v>50</v>
      </c>
      <c r="R34" s="24"/>
      <c r="S34" s="24"/>
      <c r="T34" s="82">
        <v>50</v>
      </c>
      <c r="U34" s="78">
        <v>253.57</v>
      </c>
      <c r="V34" s="28">
        <f t="shared" si="0"/>
        <v>12678.5</v>
      </c>
      <c r="W34" s="29"/>
      <c r="X34" s="30"/>
      <c r="Y34" s="30"/>
      <c r="Z34" s="30"/>
    </row>
    <row r="35" spans="1:41" s="33" customFormat="1" ht="36">
      <c r="A35" s="68">
        <f t="shared" si="1"/>
        <v>25</v>
      </c>
      <c r="B35" s="24"/>
      <c r="C35" s="32"/>
      <c r="D35" s="93" t="s">
        <v>88</v>
      </c>
      <c r="E35" s="93"/>
      <c r="F35" s="93"/>
      <c r="G35" s="100" t="s">
        <v>237</v>
      </c>
      <c r="H35" s="100" t="s">
        <v>313</v>
      </c>
      <c r="I35" s="59"/>
      <c r="J35" s="61" t="s">
        <v>239</v>
      </c>
      <c r="K35" s="24"/>
      <c r="L35" s="24"/>
      <c r="M35" s="26" t="s">
        <v>56</v>
      </c>
      <c r="N35" s="24"/>
      <c r="O35" s="24"/>
      <c r="P35" s="24"/>
      <c r="Q35" s="82">
        <v>5</v>
      </c>
      <c r="R35" s="24"/>
      <c r="S35" s="24"/>
      <c r="T35" s="82">
        <v>5</v>
      </c>
      <c r="U35" s="78">
        <v>5983.22</v>
      </c>
      <c r="V35" s="28">
        <f t="shared" si="0"/>
        <v>29916.100000000002</v>
      </c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33" customFormat="1" ht="60">
      <c r="A36" s="68">
        <f t="shared" si="1"/>
        <v>26</v>
      </c>
      <c r="B36" s="24"/>
      <c r="C36" s="24"/>
      <c r="D36" s="41" t="s">
        <v>193</v>
      </c>
      <c r="E36" s="41" t="s">
        <v>194</v>
      </c>
      <c r="F36" s="41" t="s">
        <v>195</v>
      </c>
      <c r="G36" s="41" t="s">
        <v>196</v>
      </c>
      <c r="H36" s="119" t="s">
        <v>197</v>
      </c>
      <c r="I36" s="39" t="s">
        <v>198</v>
      </c>
      <c r="J36" s="39" t="s">
        <v>199</v>
      </c>
      <c r="K36" s="24"/>
      <c r="L36" s="24"/>
      <c r="M36" s="26" t="s">
        <v>56</v>
      </c>
      <c r="N36" s="24"/>
      <c r="O36" s="24"/>
      <c r="P36" s="24"/>
      <c r="Q36" s="82">
        <v>50</v>
      </c>
      <c r="R36" s="24"/>
      <c r="S36" s="24"/>
      <c r="T36" s="82">
        <v>50</v>
      </c>
      <c r="U36" s="78">
        <v>275.8</v>
      </c>
      <c r="V36" s="28">
        <f t="shared" si="0"/>
        <v>13790</v>
      </c>
      <c r="W36" s="29"/>
      <c r="X36" s="30"/>
      <c r="Y36" s="30"/>
      <c r="Z36" s="30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26" s="31" customFormat="1" ht="45">
      <c r="A37" s="68">
        <f t="shared" si="1"/>
        <v>27</v>
      </c>
      <c r="B37" s="24"/>
      <c r="C37" s="24"/>
      <c r="D37" s="94" t="s">
        <v>157</v>
      </c>
      <c r="E37" s="94" t="s">
        <v>158</v>
      </c>
      <c r="F37" s="94" t="s">
        <v>159</v>
      </c>
      <c r="G37" s="94" t="s">
        <v>160</v>
      </c>
      <c r="H37" s="101" t="s">
        <v>314</v>
      </c>
      <c r="I37" s="24"/>
      <c r="J37" s="24" t="s">
        <v>162</v>
      </c>
      <c r="K37" s="24"/>
      <c r="L37" s="24"/>
      <c r="M37" s="26" t="s">
        <v>56</v>
      </c>
      <c r="N37" s="24"/>
      <c r="O37" s="24"/>
      <c r="P37" s="24"/>
      <c r="Q37" s="82">
        <v>3000</v>
      </c>
      <c r="R37" s="24"/>
      <c r="S37" s="24"/>
      <c r="T37" s="82">
        <v>3000</v>
      </c>
      <c r="U37" s="78">
        <v>12.32</v>
      </c>
      <c r="V37" s="28">
        <f t="shared" si="0"/>
        <v>36960</v>
      </c>
      <c r="W37" s="29"/>
      <c r="X37" s="30"/>
      <c r="Y37" s="30"/>
      <c r="Z37" s="30"/>
    </row>
    <row r="38" spans="1:26" ht="72" customHeight="1">
      <c r="A38" s="68">
        <f t="shared" si="1"/>
        <v>28</v>
      </c>
      <c r="B38" s="18"/>
      <c r="C38" s="18"/>
      <c r="D38" s="93" t="s">
        <v>39</v>
      </c>
      <c r="E38" s="102"/>
      <c r="F38" s="102"/>
      <c r="G38" s="103" t="s">
        <v>234</v>
      </c>
      <c r="H38" s="104" t="s">
        <v>318</v>
      </c>
      <c r="I38" s="52"/>
      <c r="J38" s="58" t="s">
        <v>236</v>
      </c>
      <c r="K38" s="18" t="s">
        <v>69</v>
      </c>
      <c r="L38" s="18"/>
      <c r="M38" s="20" t="s">
        <v>57</v>
      </c>
      <c r="N38" s="18"/>
      <c r="O38" s="18"/>
      <c r="P38" s="18"/>
      <c r="Q38" s="82">
        <v>400</v>
      </c>
      <c r="R38" s="24"/>
      <c r="S38" s="24"/>
      <c r="T38" s="82">
        <v>400</v>
      </c>
      <c r="U38" s="78">
        <v>137.28</v>
      </c>
      <c r="V38" s="28">
        <f t="shared" si="0"/>
        <v>54912</v>
      </c>
      <c r="W38" s="3" t="s">
        <v>66</v>
      </c>
      <c r="X38" s="15">
        <f aca="true" t="shared" si="2" ref="X38:X51">Z38*1000/Y38</f>
        <v>83.96172</v>
      </c>
      <c r="Y38" s="15">
        <v>600</v>
      </c>
      <c r="Z38" s="15">
        <v>50.377032</v>
      </c>
    </row>
    <row r="39" spans="1:26" ht="63.75">
      <c r="A39" s="68">
        <f t="shared" si="1"/>
        <v>29</v>
      </c>
      <c r="B39" s="18"/>
      <c r="C39" s="18"/>
      <c r="D39" s="105" t="s">
        <v>40</v>
      </c>
      <c r="E39" s="105" t="s">
        <v>163</v>
      </c>
      <c r="F39" s="105" t="s">
        <v>172</v>
      </c>
      <c r="G39" s="105" t="s">
        <v>173</v>
      </c>
      <c r="H39" s="104" t="s">
        <v>319</v>
      </c>
      <c r="I39" s="23"/>
      <c r="J39" s="18" t="s">
        <v>175</v>
      </c>
      <c r="K39" s="18" t="s">
        <v>70</v>
      </c>
      <c r="L39" s="18"/>
      <c r="M39" s="20" t="s">
        <v>57</v>
      </c>
      <c r="N39" s="18"/>
      <c r="O39" s="18"/>
      <c r="P39" s="18"/>
      <c r="Q39" s="82">
        <v>150</v>
      </c>
      <c r="R39" s="24"/>
      <c r="S39" s="24"/>
      <c r="T39" s="82">
        <v>150</v>
      </c>
      <c r="U39" s="78">
        <v>58.08</v>
      </c>
      <c r="V39" s="28">
        <f t="shared" si="0"/>
        <v>8712</v>
      </c>
      <c r="W39" s="3" t="s">
        <v>66</v>
      </c>
      <c r="X39" s="15">
        <f t="shared" si="2"/>
        <v>62.658</v>
      </c>
      <c r="Y39" s="15">
        <v>400</v>
      </c>
      <c r="Z39" s="15">
        <v>25.063200000000002</v>
      </c>
    </row>
    <row r="40" spans="1:26" ht="63.75">
      <c r="A40" s="68">
        <f t="shared" si="1"/>
        <v>30</v>
      </c>
      <c r="B40" s="18"/>
      <c r="C40" s="18"/>
      <c r="D40" s="105" t="s">
        <v>40</v>
      </c>
      <c r="E40" s="105" t="s">
        <v>163</v>
      </c>
      <c r="F40" s="105" t="s">
        <v>168</v>
      </c>
      <c r="G40" s="105" t="s">
        <v>169</v>
      </c>
      <c r="H40" s="106" t="s">
        <v>320</v>
      </c>
      <c r="I40" s="23"/>
      <c r="J40" s="18" t="s">
        <v>171</v>
      </c>
      <c r="K40" s="18" t="s">
        <v>70</v>
      </c>
      <c r="L40" s="18"/>
      <c r="M40" s="20" t="s">
        <v>57</v>
      </c>
      <c r="N40" s="18"/>
      <c r="O40" s="18"/>
      <c r="P40" s="18"/>
      <c r="Q40" s="82">
        <v>400</v>
      </c>
      <c r="R40" s="24"/>
      <c r="S40" s="24"/>
      <c r="T40" s="82">
        <v>400</v>
      </c>
      <c r="U40" s="78">
        <v>32.74</v>
      </c>
      <c r="V40" s="28">
        <f t="shared" si="0"/>
        <v>13096</v>
      </c>
      <c r="W40" s="3" t="s">
        <v>66</v>
      </c>
      <c r="X40" s="15">
        <f t="shared" si="2"/>
        <v>43.8606</v>
      </c>
      <c r="Y40" s="15">
        <v>200</v>
      </c>
      <c r="Z40" s="15">
        <v>8.77212</v>
      </c>
    </row>
    <row r="41" spans="1:23" ht="60" customHeight="1" hidden="1">
      <c r="A41" s="68">
        <f t="shared" si="1"/>
        <v>31</v>
      </c>
      <c r="B41" s="18"/>
      <c r="C41" s="18"/>
      <c r="D41" s="107" t="s">
        <v>204</v>
      </c>
      <c r="E41" s="107" t="s">
        <v>163</v>
      </c>
      <c r="F41" s="107" t="s">
        <v>200</v>
      </c>
      <c r="G41" s="108" t="s">
        <v>201</v>
      </c>
      <c r="H41" s="100" t="s">
        <v>202</v>
      </c>
      <c r="I41" s="36"/>
      <c r="J41" s="36" t="s">
        <v>203</v>
      </c>
      <c r="K41" s="18"/>
      <c r="L41" s="18"/>
      <c r="M41" s="20" t="s">
        <v>57</v>
      </c>
      <c r="N41" s="18"/>
      <c r="O41" s="18"/>
      <c r="P41" s="18"/>
      <c r="Q41" s="82"/>
      <c r="R41" s="24"/>
      <c r="S41" s="24"/>
      <c r="T41" s="82"/>
      <c r="U41" s="78">
        <v>7590.76</v>
      </c>
      <c r="V41" s="28">
        <f t="shared" si="0"/>
        <v>0</v>
      </c>
      <c r="W41" s="3"/>
    </row>
    <row r="42" spans="1:26" ht="51">
      <c r="A42" s="68">
        <v>31</v>
      </c>
      <c r="B42" s="18"/>
      <c r="C42" s="18"/>
      <c r="D42" s="105" t="s">
        <v>41</v>
      </c>
      <c r="E42" s="105" t="s">
        <v>163</v>
      </c>
      <c r="F42" s="105" t="s">
        <v>164</v>
      </c>
      <c r="G42" s="105" t="s">
        <v>165</v>
      </c>
      <c r="H42" s="106" t="s">
        <v>321</v>
      </c>
      <c r="I42" s="23"/>
      <c r="J42" s="18" t="s">
        <v>167</v>
      </c>
      <c r="K42" s="18"/>
      <c r="L42" s="18"/>
      <c r="M42" s="20" t="s">
        <v>57</v>
      </c>
      <c r="N42" s="18"/>
      <c r="O42" s="18"/>
      <c r="P42" s="18"/>
      <c r="Q42" s="82">
        <v>2500</v>
      </c>
      <c r="R42" s="24"/>
      <c r="S42" s="24"/>
      <c r="T42" s="82">
        <v>2500</v>
      </c>
      <c r="U42" s="78">
        <v>9.71</v>
      </c>
      <c r="V42" s="28">
        <f t="shared" si="0"/>
        <v>24275.000000000004</v>
      </c>
      <c r="W42" s="3" t="s">
        <v>66</v>
      </c>
      <c r="X42" s="15">
        <f t="shared" si="2"/>
        <v>10.275911999999998</v>
      </c>
      <c r="Y42" s="15">
        <v>1600</v>
      </c>
      <c r="Z42" s="15">
        <v>16.441459199999997</v>
      </c>
    </row>
    <row r="43" spans="1:26" ht="15">
      <c r="A43" s="68">
        <f t="shared" si="1"/>
        <v>32</v>
      </c>
      <c r="B43" s="18"/>
      <c r="C43" s="18"/>
      <c r="D43" s="105" t="s">
        <v>42</v>
      </c>
      <c r="E43" s="105"/>
      <c r="F43" s="105"/>
      <c r="G43" s="105"/>
      <c r="H43" s="106" t="s">
        <v>76</v>
      </c>
      <c r="I43" s="23"/>
      <c r="J43" s="18" t="s">
        <v>77</v>
      </c>
      <c r="K43" s="18"/>
      <c r="L43" s="18"/>
      <c r="M43" s="20" t="s">
        <v>57</v>
      </c>
      <c r="N43" s="18"/>
      <c r="O43" s="18"/>
      <c r="P43" s="18"/>
      <c r="Q43" s="82">
        <v>250</v>
      </c>
      <c r="R43" s="24"/>
      <c r="S43" s="24"/>
      <c r="T43" s="82">
        <v>250</v>
      </c>
      <c r="U43" s="78">
        <v>105.26</v>
      </c>
      <c r="V43" s="28">
        <f t="shared" si="0"/>
        <v>26315</v>
      </c>
      <c r="W43" s="3" t="s">
        <v>66</v>
      </c>
      <c r="X43" s="15">
        <f t="shared" si="2"/>
        <v>83.96172</v>
      </c>
      <c r="Y43" s="15">
        <v>1200</v>
      </c>
      <c r="Z43" s="15">
        <v>100.754064</v>
      </c>
    </row>
    <row r="44" spans="1:26" ht="36">
      <c r="A44" s="68">
        <f t="shared" si="1"/>
        <v>33</v>
      </c>
      <c r="B44" s="18"/>
      <c r="C44" s="18"/>
      <c r="D44" s="93" t="s">
        <v>43</v>
      </c>
      <c r="E44" s="102" t="s">
        <v>163</v>
      </c>
      <c r="F44" s="103" t="s">
        <v>228</v>
      </c>
      <c r="G44" s="103" t="s">
        <v>229</v>
      </c>
      <c r="H44" s="104" t="s">
        <v>59</v>
      </c>
      <c r="I44" s="52"/>
      <c r="J44" s="48" t="s">
        <v>230</v>
      </c>
      <c r="K44" s="18"/>
      <c r="L44" s="18"/>
      <c r="M44" s="20" t="s">
        <v>57</v>
      </c>
      <c r="N44" s="18"/>
      <c r="O44" s="24"/>
      <c r="P44" s="24"/>
      <c r="Q44" s="82">
        <v>2500</v>
      </c>
      <c r="R44" s="24"/>
      <c r="S44" s="24"/>
      <c r="T44" s="82">
        <v>2500</v>
      </c>
      <c r="U44" s="78">
        <v>10.56</v>
      </c>
      <c r="V44" s="28">
        <f t="shared" si="0"/>
        <v>26400</v>
      </c>
      <c r="W44" s="3" t="s">
        <v>66</v>
      </c>
      <c r="X44" s="15">
        <f t="shared" si="2"/>
        <v>9.849837599999999</v>
      </c>
      <c r="Y44" s="15">
        <v>400</v>
      </c>
      <c r="Z44" s="15">
        <v>3.9399350399999995</v>
      </c>
    </row>
    <row r="45" spans="1:26" ht="120">
      <c r="A45" s="68">
        <f t="shared" si="1"/>
        <v>34</v>
      </c>
      <c r="B45" s="18"/>
      <c r="C45" s="18"/>
      <c r="D45" s="93" t="s">
        <v>44</v>
      </c>
      <c r="E45" s="102"/>
      <c r="F45" s="102"/>
      <c r="G45" s="100" t="s">
        <v>231</v>
      </c>
      <c r="H45" s="104" t="s">
        <v>79</v>
      </c>
      <c r="I45" s="52"/>
      <c r="J45" s="48" t="s">
        <v>78</v>
      </c>
      <c r="K45" s="18"/>
      <c r="L45" s="18"/>
      <c r="M45" s="20" t="s">
        <v>57</v>
      </c>
      <c r="N45" s="18"/>
      <c r="O45" s="18"/>
      <c r="P45" s="18"/>
      <c r="Q45" s="82">
        <v>1300</v>
      </c>
      <c r="R45" s="24"/>
      <c r="S45" s="24"/>
      <c r="T45" s="82">
        <v>1300</v>
      </c>
      <c r="U45" s="78">
        <v>70.75</v>
      </c>
      <c r="V45" s="28">
        <f t="shared" si="0"/>
        <v>91975</v>
      </c>
      <c r="W45" s="3" t="s">
        <v>66</v>
      </c>
      <c r="X45" s="15">
        <f t="shared" si="2"/>
        <v>117.79704</v>
      </c>
      <c r="Y45" s="15">
        <v>3200</v>
      </c>
      <c r="Z45" s="15">
        <v>376.95052799999996</v>
      </c>
    </row>
    <row r="46" spans="1:30" ht="60" customHeight="1" hidden="1">
      <c r="A46" s="68">
        <f t="shared" si="1"/>
        <v>35</v>
      </c>
      <c r="B46" s="18"/>
      <c r="C46" s="18"/>
      <c r="D46" s="99" t="s">
        <v>232</v>
      </c>
      <c r="E46" s="109" t="s">
        <v>219</v>
      </c>
      <c r="F46" s="109" t="s">
        <v>153</v>
      </c>
      <c r="G46" s="110" t="s">
        <v>220</v>
      </c>
      <c r="H46" s="110" t="s">
        <v>221</v>
      </c>
      <c r="I46" s="53"/>
      <c r="J46" s="53" t="s">
        <v>233</v>
      </c>
      <c r="K46" s="18"/>
      <c r="L46" s="18"/>
      <c r="M46" s="20" t="s">
        <v>57</v>
      </c>
      <c r="N46" s="18"/>
      <c r="O46" s="18"/>
      <c r="P46" s="18"/>
      <c r="Q46" s="82"/>
      <c r="R46" s="24"/>
      <c r="S46" s="24"/>
      <c r="T46" s="82"/>
      <c r="U46" s="78">
        <v>641.63</v>
      </c>
      <c r="V46" s="28">
        <f t="shared" si="0"/>
        <v>0</v>
      </c>
      <c r="W46" s="3" t="s">
        <v>66</v>
      </c>
      <c r="X46" s="15">
        <f t="shared" si="2"/>
        <v>50.1264</v>
      </c>
      <c r="Y46" s="15">
        <v>600</v>
      </c>
      <c r="Z46" s="15">
        <v>30.075839999999996</v>
      </c>
      <c r="AA46" s="31"/>
      <c r="AB46" s="31"/>
      <c r="AC46" s="31"/>
      <c r="AD46" s="31"/>
    </row>
    <row r="47" spans="1:30" ht="51">
      <c r="A47" s="68">
        <v>35</v>
      </c>
      <c r="B47" s="18"/>
      <c r="C47" s="18"/>
      <c r="D47" s="105" t="s">
        <v>179</v>
      </c>
      <c r="E47" s="105" t="s">
        <v>163</v>
      </c>
      <c r="F47" s="105" t="s">
        <v>176</v>
      </c>
      <c r="G47" s="105" t="s">
        <v>177</v>
      </c>
      <c r="H47" s="106" t="s">
        <v>322</v>
      </c>
      <c r="I47" s="23"/>
      <c r="J47" s="18" t="s">
        <v>180</v>
      </c>
      <c r="K47" s="18"/>
      <c r="L47" s="18"/>
      <c r="M47" s="20" t="s">
        <v>57</v>
      </c>
      <c r="N47" s="18"/>
      <c r="O47" s="18"/>
      <c r="P47" s="18"/>
      <c r="Q47" s="82">
        <v>100</v>
      </c>
      <c r="R47" s="24"/>
      <c r="S47" s="24"/>
      <c r="T47" s="82">
        <v>100</v>
      </c>
      <c r="U47" s="78">
        <v>428.1</v>
      </c>
      <c r="V47" s="28">
        <f t="shared" si="0"/>
        <v>42810</v>
      </c>
      <c r="W47" s="3" t="s">
        <v>68</v>
      </c>
      <c r="X47" s="15">
        <f t="shared" si="2"/>
        <v>360.91008</v>
      </c>
      <c r="Y47" s="15">
        <v>84</v>
      </c>
      <c r="Z47" s="15">
        <v>30.31644672</v>
      </c>
      <c r="AA47" s="31"/>
      <c r="AB47" s="31"/>
      <c r="AC47" s="31"/>
      <c r="AD47" s="31"/>
    </row>
    <row r="48" spans="1:30" ht="51">
      <c r="A48" s="68">
        <f t="shared" si="1"/>
        <v>36</v>
      </c>
      <c r="B48" s="18"/>
      <c r="C48" s="18"/>
      <c r="D48" s="105" t="s">
        <v>292</v>
      </c>
      <c r="E48" s="105"/>
      <c r="F48" s="105"/>
      <c r="G48" s="105"/>
      <c r="H48" s="120" t="s">
        <v>293</v>
      </c>
      <c r="I48" s="23"/>
      <c r="J48" s="76" t="s">
        <v>294</v>
      </c>
      <c r="K48" s="18"/>
      <c r="L48" s="18"/>
      <c r="M48" s="20" t="s">
        <v>57</v>
      </c>
      <c r="N48" s="18"/>
      <c r="O48" s="18"/>
      <c r="P48" s="18"/>
      <c r="Q48" s="82">
        <v>50</v>
      </c>
      <c r="R48" s="24"/>
      <c r="S48" s="24"/>
      <c r="T48" s="82">
        <v>50</v>
      </c>
      <c r="U48" s="78">
        <v>23.57</v>
      </c>
      <c r="V48" s="28">
        <f t="shared" si="0"/>
        <v>1178.5</v>
      </c>
      <c r="W48" s="3" t="s">
        <v>68</v>
      </c>
      <c r="X48" s="15">
        <f t="shared" si="2"/>
        <v>37.6950528</v>
      </c>
      <c r="Y48" s="15">
        <v>24</v>
      </c>
      <c r="Z48" s="15">
        <v>0.9046812672</v>
      </c>
      <c r="AA48" s="31"/>
      <c r="AB48" s="31"/>
      <c r="AC48" s="31"/>
      <c r="AD48" s="31"/>
    </row>
    <row r="49" spans="1:30" ht="15.75" customHeight="1">
      <c r="A49" s="68">
        <f t="shared" si="1"/>
        <v>37</v>
      </c>
      <c r="B49" s="18"/>
      <c r="C49" s="18"/>
      <c r="D49" s="105" t="s">
        <v>295</v>
      </c>
      <c r="E49" s="105"/>
      <c r="F49" s="105"/>
      <c r="G49" s="105"/>
      <c r="H49" s="121" t="s">
        <v>297</v>
      </c>
      <c r="I49" s="23"/>
      <c r="J49" s="84" t="s">
        <v>296</v>
      </c>
      <c r="K49" s="18"/>
      <c r="L49" s="18"/>
      <c r="M49" s="20" t="s">
        <v>57</v>
      </c>
      <c r="N49" s="18"/>
      <c r="O49" s="18"/>
      <c r="P49" s="18"/>
      <c r="Q49" s="82">
        <v>400</v>
      </c>
      <c r="R49" s="24"/>
      <c r="S49" s="24"/>
      <c r="T49" s="82">
        <v>400</v>
      </c>
      <c r="U49" s="78">
        <v>49.81</v>
      </c>
      <c r="V49" s="28">
        <f t="shared" si="0"/>
        <v>19924</v>
      </c>
      <c r="W49" s="3"/>
      <c r="AA49" s="31"/>
      <c r="AB49" s="31"/>
      <c r="AC49" s="31"/>
      <c r="AD49" s="31"/>
    </row>
    <row r="50" spans="1:30" ht="17.25" customHeight="1">
      <c r="A50" s="68">
        <f t="shared" si="1"/>
        <v>38</v>
      </c>
      <c r="B50" s="18"/>
      <c r="C50" s="18"/>
      <c r="D50" s="105" t="s">
        <v>224</v>
      </c>
      <c r="E50" s="105"/>
      <c r="F50" s="105"/>
      <c r="G50" s="105"/>
      <c r="H50" s="121" t="s">
        <v>298</v>
      </c>
      <c r="I50" s="23"/>
      <c r="J50" s="84" t="s">
        <v>299</v>
      </c>
      <c r="K50" s="18"/>
      <c r="L50" s="18"/>
      <c r="M50" s="20" t="s">
        <v>57</v>
      </c>
      <c r="N50" s="18"/>
      <c r="O50" s="18"/>
      <c r="P50" s="18"/>
      <c r="Q50" s="82">
        <v>400</v>
      </c>
      <c r="R50" s="24"/>
      <c r="S50" s="24"/>
      <c r="T50" s="82">
        <v>400</v>
      </c>
      <c r="U50" s="78">
        <v>89.93</v>
      </c>
      <c r="V50" s="28">
        <f t="shared" si="0"/>
        <v>35972</v>
      </c>
      <c r="W50" s="3" t="s">
        <v>67</v>
      </c>
      <c r="X50" s="15">
        <f t="shared" si="2"/>
        <v>251.34630120000003</v>
      </c>
      <c r="Y50" s="15">
        <v>40</v>
      </c>
      <c r="Z50" s="15">
        <v>10.053852048000001</v>
      </c>
      <c r="AA50" s="31"/>
      <c r="AB50" s="31"/>
      <c r="AC50" s="31"/>
      <c r="AD50" s="31"/>
    </row>
    <row r="51" spans="1:30" ht="36" hidden="1">
      <c r="A51" s="68">
        <f t="shared" si="1"/>
        <v>39</v>
      </c>
      <c r="B51" s="18"/>
      <c r="C51" s="18"/>
      <c r="D51" s="105" t="s">
        <v>46</v>
      </c>
      <c r="E51" s="105"/>
      <c r="F51" s="105"/>
      <c r="G51" s="105"/>
      <c r="H51" s="122" t="s">
        <v>323</v>
      </c>
      <c r="I51" s="23"/>
      <c r="J51" s="64" t="s">
        <v>261</v>
      </c>
      <c r="K51" s="18"/>
      <c r="L51" s="18"/>
      <c r="M51" s="20" t="s">
        <v>56</v>
      </c>
      <c r="N51" s="18"/>
      <c r="O51" s="18"/>
      <c r="P51" s="18"/>
      <c r="Q51" s="82">
        <v>0</v>
      </c>
      <c r="R51" s="24"/>
      <c r="S51" s="24"/>
      <c r="T51" s="82">
        <v>0</v>
      </c>
      <c r="U51" s="78">
        <v>5444.47</v>
      </c>
      <c r="V51" s="28">
        <f t="shared" si="0"/>
        <v>0</v>
      </c>
      <c r="W51" s="3" t="s">
        <v>68</v>
      </c>
      <c r="X51" s="15">
        <f t="shared" si="2"/>
        <v>4160.4912</v>
      </c>
      <c r="Y51" s="15">
        <v>9</v>
      </c>
      <c r="Z51" s="15">
        <v>37.4444208</v>
      </c>
      <c r="AA51" s="31"/>
      <c r="AB51" s="42"/>
      <c r="AC51" s="42"/>
      <c r="AD51" s="31"/>
    </row>
    <row r="52" spans="1:30" ht="22.5">
      <c r="A52" s="68">
        <v>39</v>
      </c>
      <c r="B52" s="18"/>
      <c r="C52" s="18"/>
      <c r="D52" s="105" t="s">
        <v>214</v>
      </c>
      <c r="E52" s="105"/>
      <c r="F52" s="105"/>
      <c r="G52" s="105"/>
      <c r="H52" s="111" t="s">
        <v>300</v>
      </c>
      <c r="I52" s="23"/>
      <c r="J52" s="18" t="s">
        <v>301</v>
      </c>
      <c r="K52" s="18"/>
      <c r="L52" s="18"/>
      <c r="M52" s="20" t="s">
        <v>56</v>
      </c>
      <c r="N52" s="18"/>
      <c r="O52" s="18"/>
      <c r="P52" s="18"/>
      <c r="Q52" s="82">
        <v>60</v>
      </c>
      <c r="R52" s="24"/>
      <c r="S52" s="24"/>
      <c r="T52" s="82">
        <v>60</v>
      </c>
      <c r="U52" s="78">
        <v>385.3</v>
      </c>
      <c r="V52" s="28">
        <f t="shared" si="0"/>
        <v>23118</v>
      </c>
      <c r="W52" s="3" t="s">
        <v>66</v>
      </c>
      <c r="X52" s="15">
        <f aca="true" t="shared" si="3" ref="X52:X61">Z52*1000/Y52</f>
        <v>50.326905599999996</v>
      </c>
      <c r="Y52" s="15">
        <v>60</v>
      </c>
      <c r="Z52" s="15">
        <v>3.0196143359999996</v>
      </c>
      <c r="AA52" s="31"/>
      <c r="AB52" s="31"/>
      <c r="AC52" s="31"/>
      <c r="AD52" s="31"/>
    </row>
    <row r="53" spans="1:30" ht="15">
      <c r="A53" s="68">
        <f t="shared" si="1"/>
        <v>40</v>
      </c>
      <c r="B53" s="18"/>
      <c r="C53" s="18"/>
      <c r="D53" s="105" t="s">
        <v>49</v>
      </c>
      <c r="E53" s="105"/>
      <c r="F53" s="105"/>
      <c r="G53" s="105"/>
      <c r="H53" s="111" t="s">
        <v>302</v>
      </c>
      <c r="I53" s="23"/>
      <c r="J53" s="18" t="s">
        <v>301</v>
      </c>
      <c r="K53" s="18"/>
      <c r="L53" s="18"/>
      <c r="M53" s="20" t="s">
        <v>56</v>
      </c>
      <c r="N53" s="18"/>
      <c r="O53" s="18"/>
      <c r="P53" s="18"/>
      <c r="Q53" s="82">
        <v>30</v>
      </c>
      <c r="R53" s="24"/>
      <c r="S53" s="24"/>
      <c r="T53" s="82">
        <v>30</v>
      </c>
      <c r="U53" s="78">
        <v>49.35</v>
      </c>
      <c r="V53" s="28">
        <f t="shared" si="0"/>
        <v>1480.5</v>
      </c>
      <c r="W53" s="3" t="s">
        <v>66</v>
      </c>
      <c r="X53" s="15">
        <f t="shared" si="3"/>
        <v>33.5345616</v>
      </c>
      <c r="Y53" s="15">
        <v>60</v>
      </c>
      <c r="Z53" s="15">
        <v>2.0120736960000003</v>
      </c>
      <c r="AA53" s="31"/>
      <c r="AB53" s="31"/>
      <c r="AC53" s="31"/>
      <c r="AD53" s="31"/>
    </row>
    <row r="54" spans="1:30" ht="22.5">
      <c r="A54" s="68">
        <f t="shared" si="1"/>
        <v>41</v>
      </c>
      <c r="B54" s="18"/>
      <c r="C54" s="18"/>
      <c r="D54" s="105" t="s">
        <v>48</v>
      </c>
      <c r="E54" s="105"/>
      <c r="F54" s="105"/>
      <c r="G54" s="105"/>
      <c r="H54" s="111" t="s">
        <v>303</v>
      </c>
      <c r="I54" s="23"/>
      <c r="J54" s="18" t="s">
        <v>301</v>
      </c>
      <c r="K54" s="18"/>
      <c r="L54" s="18"/>
      <c r="M54" s="20" t="s">
        <v>56</v>
      </c>
      <c r="N54" s="18"/>
      <c r="O54" s="18"/>
      <c r="P54" s="18"/>
      <c r="Q54" s="82">
        <v>30</v>
      </c>
      <c r="R54" s="24"/>
      <c r="S54" s="24"/>
      <c r="T54" s="82">
        <v>30</v>
      </c>
      <c r="U54" s="79">
        <v>46.5</v>
      </c>
      <c r="V54" s="28">
        <f t="shared" si="0"/>
        <v>1395</v>
      </c>
      <c r="W54" s="3"/>
      <c r="AA54" s="31"/>
      <c r="AB54" s="31"/>
      <c r="AC54" s="31"/>
      <c r="AD54" s="31"/>
    </row>
    <row r="55" spans="1:30" ht="15" hidden="1">
      <c r="A55" s="68">
        <f t="shared" si="1"/>
        <v>42</v>
      </c>
      <c r="B55" s="18"/>
      <c r="C55" s="18"/>
      <c r="D55" s="105" t="s">
        <v>304</v>
      </c>
      <c r="E55" s="105"/>
      <c r="F55" s="105"/>
      <c r="G55" s="105"/>
      <c r="H55" s="111" t="s">
        <v>305</v>
      </c>
      <c r="I55" s="23"/>
      <c r="J55" s="18" t="s">
        <v>306</v>
      </c>
      <c r="K55" s="18"/>
      <c r="L55" s="18"/>
      <c r="M55" s="20" t="s">
        <v>55</v>
      </c>
      <c r="N55" s="18"/>
      <c r="O55" s="18"/>
      <c r="P55" s="18"/>
      <c r="Q55" s="82">
        <v>0</v>
      </c>
      <c r="R55" s="24"/>
      <c r="S55" s="24"/>
      <c r="T55" s="82">
        <v>0</v>
      </c>
      <c r="U55" s="79">
        <v>554.58</v>
      </c>
      <c r="V55" s="28">
        <f t="shared" si="0"/>
        <v>0</v>
      </c>
      <c r="W55" s="3"/>
      <c r="AA55" s="31"/>
      <c r="AB55" s="31"/>
      <c r="AC55" s="31"/>
      <c r="AD55" s="31"/>
    </row>
    <row r="56" spans="1:30" ht="15">
      <c r="A56" s="68">
        <v>42</v>
      </c>
      <c r="B56" s="18"/>
      <c r="C56" s="18"/>
      <c r="D56" s="105" t="s">
        <v>215</v>
      </c>
      <c r="E56" s="105"/>
      <c r="F56" s="105"/>
      <c r="G56" s="105"/>
      <c r="H56" s="111" t="s">
        <v>307</v>
      </c>
      <c r="I56" s="83"/>
      <c r="J56" s="64" t="s">
        <v>308</v>
      </c>
      <c r="K56" s="18"/>
      <c r="L56" s="18"/>
      <c r="M56" s="20" t="s">
        <v>56</v>
      </c>
      <c r="N56" s="18"/>
      <c r="O56" s="18"/>
      <c r="P56" s="18"/>
      <c r="Q56" s="82">
        <v>4</v>
      </c>
      <c r="R56" s="24"/>
      <c r="S56" s="24"/>
      <c r="T56" s="82">
        <v>4</v>
      </c>
      <c r="U56" s="80">
        <v>88.49</v>
      </c>
      <c r="V56" s="28">
        <f t="shared" si="0"/>
        <v>353.96</v>
      </c>
      <c r="W56" s="3"/>
      <c r="AA56" s="31"/>
      <c r="AB56" s="31"/>
      <c r="AC56" s="31"/>
      <c r="AD56" s="31"/>
    </row>
    <row r="57" spans="1:30" ht="15">
      <c r="A57" s="68">
        <f t="shared" si="1"/>
        <v>43</v>
      </c>
      <c r="B57" s="18"/>
      <c r="C57" s="18"/>
      <c r="D57" s="105" t="s">
        <v>50</v>
      </c>
      <c r="E57" s="105"/>
      <c r="F57" s="105"/>
      <c r="G57" s="105"/>
      <c r="H57" s="111" t="s">
        <v>310</v>
      </c>
      <c r="I57" s="83"/>
      <c r="J57" s="86" t="s">
        <v>309</v>
      </c>
      <c r="K57" s="18"/>
      <c r="L57" s="18"/>
      <c r="M57" s="20" t="s">
        <v>56</v>
      </c>
      <c r="N57" s="18"/>
      <c r="O57" s="18"/>
      <c r="P57" s="18"/>
      <c r="Q57" s="82">
        <f>400*4</f>
        <v>1600</v>
      </c>
      <c r="R57" s="24"/>
      <c r="S57" s="24"/>
      <c r="T57" s="82">
        <f>400*4</f>
        <v>1600</v>
      </c>
      <c r="U57" s="80">
        <v>37.63</v>
      </c>
      <c r="V57" s="28">
        <f t="shared" si="0"/>
        <v>60208.00000000001</v>
      </c>
      <c r="W57" s="3" t="s">
        <v>68</v>
      </c>
      <c r="X57" s="15">
        <f t="shared" si="3"/>
        <v>45.000975600000004</v>
      </c>
      <c r="Y57" s="15">
        <v>24</v>
      </c>
      <c r="Z57" s="15">
        <v>1.0800234144</v>
      </c>
      <c r="AA57" s="31"/>
      <c r="AB57" s="31"/>
      <c r="AC57" s="31"/>
      <c r="AD57" s="31"/>
    </row>
    <row r="58" spans="1:30" ht="60">
      <c r="A58" s="68">
        <f t="shared" si="1"/>
        <v>44</v>
      </c>
      <c r="B58" s="18"/>
      <c r="C58" s="18"/>
      <c r="D58" s="93" t="s">
        <v>51</v>
      </c>
      <c r="E58" s="102"/>
      <c r="F58" s="102"/>
      <c r="G58" s="104" t="s">
        <v>226</v>
      </c>
      <c r="H58" s="104" t="s">
        <v>60</v>
      </c>
      <c r="I58" s="87"/>
      <c r="J58" s="85" t="s">
        <v>227</v>
      </c>
      <c r="K58" s="18"/>
      <c r="L58" s="18"/>
      <c r="M58" s="20" t="s">
        <v>56</v>
      </c>
      <c r="N58" s="18"/>
      <c r="O58" s="18"/>
      <c r="P58" s="18"/>
      <c r="Q58" s="82">
        <v>1000</v>
      </c>
      <c r="R58" s="24"/>
      <c r="S58" s="24"/>
      <c r="T58" s="82">
        <v>1000</v>
      </c>
      <c r="U58" s="80">
        <v>68.11</v>
      </c>
      <c r="V58" s="28">
        <f t="shared" si="0"/>
        <v>68110</v>
      </c>
      <c r="W58" s="3" t="s">
        <v>66</v>
      </c>
      <c r="X58" s="15">
        <f t="shared" si="3"/>
        <v>76.44275999999999</v>
      </c>
      <c r="Y58" s="15">
        <v>1000</v>
      </c>
      <c r="Z58" s="15">
        <v>76.44275999999999</v>
      </c>
      <c r="AA58" s="31"/>
      <c r="AB58" s="31"/>
      <c r="AC58" s="31"/>
      <c r="AD58" s="31"/>
    </row>
    <row r="59" spans="1:30" ht="15">
      <c r="A59" s="68">
        <f t="shared" si="1"/>
        <v>45</v>
      </c>
      <c r="B59" s="18"/>
      <c r="C59" s="18"/>
      <c r="D59" s="105" t="s">
        <v>52</v>
      </c>
      <c r="E59" s="105"/>
      <c r="F59" s="105"/>
      <c r="G59" s="105"/>
      <c r="H59" s="111" t="s">
        <v>62</v>
      </c>
      <c r="I59" s="23"/>
      <c r="J59" s="18" t="s">
        <v>61</v>
      </c>
      <c r="K59" s="18"/>
      <c r="L59" s="18"/>
      <c r="M59" s="20" t="s">
        <v>56</v>
      </c>
      <c r="N59" s="18"/>
      <c r="O59" s="18"/>
      <c r="P59" s="18"/>
      <c r="Q59" s="82">
        <v>6000</v>
      </c>
      <c r="R59" s="24"/>
      <c r="S59" s="24"/>
      <c r="T59" s="82">
        <v>6000</v>
      </c>
      <c r="U59" s="81">
        <v>10.36</v>
      </c>
      <c r="V59" s="28">
        <f t="shared" si="0"/>
        <v>62160</v>
      </c>
      <c r="W59" s="3" t="s">
        <v>66</v>
      </c>
      <c r="X59" s="15">
        <f t="shared" si="3"/>
        <v>10.5516072</v>
      </c>
      <c r="Y59" s="15">
        <v>8000</v>
      </c>
      <c r="Z59" s="15">
        <v>84.4128576</v>
      </c>
      <c r="AA59" s="31"/>
      <c r="AB59" s="31"/>
      <c r="AC59" s="31"/>
      <c r="AD59" s="31"/>
    </row>
    <row r="60" spans="1:26" ht="22.5">
      <c r="A60" s="68">
        <f t="shared" si="1"/>
        <v>46</v>
      </c>
      <c r="B60" s="18"/>
      <c r="C60" s="18"/>
      <c r="D60" s="105" t="s">
        <v>53</v>
      </c>
      <c r="E60" s="105"/>
      <c r="F60" s="105"/>
      <c r="G60" s="105"/>
      <c r="H60" s="111" t="s">
        <v>181</v>
      </c>
      <c r="I60" s="23"/>
      <c r="J60" s="18" t="s">
        <v>261</v>
      </c>
      <c r="K60" s="18"/>
      <c r="L60" s="18"/>
      <c r="M60" s="20" t="s">
        <v>56</v>
      </c>
      <c r="N60" s="18"/>
      <c r="O60" s="18"/>
      <c r="P60" s="18"/>
      <c r="Q60" s="82">
        <v>1000</v>
      </c>
      <c r="R60" s="24"/>
      <c r="S60" s="24"/>
      <c r="T60" s="82">
        <v>1000</v>
      </c>
      <c r="U60" s="80">
        <v>47.3</v>
      </c>
      <c r="V60" s="28">
        <f t="shared" si="0"/>
        <v>47300</v>
      </c>
      <c r="W60" s="3"/>
      <c r="X60" s="15">
        <f t="shared" si="3"/>
        <v>46.36692</v>
      </c>
      <c r="Y60" s="15">
        <v>1200</v>
      </c>
      <c r="Z60" s="15">
        <v>55.640304</v>
      </c>
    </row>
    <row r="61" spans="1:26" ht="15">
      <c r="A61" s="68">
        <f t="shared" si="1"/>
        <v>47</v>
      </c>
      <c r="B61" s="18"/>
      <c r="C61" s="18"/>
      <c r="D61" s="105" t="s">
        <v>54</v>
      </c>
      <c r="E61" s="105"/>
      <c r="F61" s="105"/>
      <c r="G61" s="105"/>
      <c r="H61" s="111" t="s">
        <v>182</v>
      </c>
      <c r="I61" s="23"/>
      <c r="J61" s="18" t="s">
        <v>261</v>
      </c>
      <c r="K61" s="18"/>
      <c r="L61" s="18"/>
      <c r="M61" s="20" t="s">
        <v>262</v>
      </c>
      <c r="N61" s="18"/>
      <c r="O61" s="18"/>
      <c r="P61" s="18"/>
      <c r="Q61" s="82">
        <v>560</v>
      </c>
      <c r="R61" s="24"/>
      <c r="S61" s="24"/>
      <c r="T61" s="82">
        <v>560</v>
      </c>
      <c r="U61" s="80">
        <v>59.31</v>
      </c>
      <c r="V61" s="28">
        <f t="shared" si="0"/>
        <v>33213.6</v>
      </c>
      <c r="W61" s="3"/>
      <c r="X61" s="15">
        <f t="shared" si="3"/>
        <v>4097.8332</v>
      </c>
      <c r="Y61" s="15">
        <v>16</v>
      </c>
      <c r="Z61" s="15">
        <v>65.5653312</v>
      </c>
    </row>
    <row r="62" spans="1:23" ht="56.25">
      <c r="A62" s="68">
        <f t="shared" si="1"/>
        <v>48</v>
      </c>
      <c r="B62" s="64"/>
      <c r="C62" s="64"/>
      <c r="D62" s="112" t="s">
        <v>250</v>
      </c>
      <c r="E62" s="107" t="s">
        <v>120</v>
      </c>
      <c r="F62" s="107" t="s">
        <v>253</v>
      </c>
      <c r="G62" s="112" t="s">
        <v>256</v>
      </c>
      <c r="H62" s="108" t="s">
        <v>254</v>
      </c>
      <c r="I62" s="66"/>
      <c r="J62" s="72" t="s">
        <v>255</v>
      </c>
      <c r="K62" s="64"/>
      <c r="L62" s="64"/>
      <c r="M62" s="67" t="s">
        <v>57</v>
      </c>
      <c r="N62" s="64"/>
      <c r="O62" s="64"/>
      <c r="P62" s="64"/>
      <c r="Q62" s="77">
        <v>10</v>
      </c>
      <c r="R62" s="64"/>
      <c r="S62" s="64"/>
      <c r="T62" s="77">
        <v>10</v>
      </c>
      <c r="U62" s="78">
        <v>5188.18</v>
      </c>
      <c r="V62" s="28">
        <f t="shared" si="0"/>
        <v>51881.8</v>
      </c>
      <c r="W62" s="3"/>
    </row>
    <row r="63" spans="1:29" ht="15">
      <c r="A63" s="123" t="s">
        <v>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5"/>
      <c r="V63" s="19">
        <f>SUM(V11:V62)</f>
        <v>2998445.77</v>
      </c>
      <c r="W63" s="19">
        <f>SUM(W11:W61)</f>
        <v>0</v>
      </c>
      <c r="X63" s="19">
        <f>SUM(X11:X61)</f>
        <v>10453.660840980001</v>
      </c>
      <c r="Y63" s="19">
        <f>SUM(Y11:Y61)</f>
        <v>19357</v>
      </c>
      <c r="Z63" s="70">
        <f>SUM(Z11:Z61)</f>
        <v>1241.8809584832</v>
      </c>
      <c r="AA63" s="71"/>
      <c r="AB63" s="71"/>
      <c r="AC63" s="71"/>
    </row>
    <row r="64" spans="1:23" ht="15">
      <c r="A64" s="123" t="s">
        <v>15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5"/>
      <c r="V64" s="19">
        <f>V63*18/118</f>
        <v>457390.0327118644</v>
      </c>
      <c r="W64" s="3"/>
    </row>
    <row r="65" spans="1:23" ht="15">
      <c r="A65" s="123" t="s">
        <v>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V65" s="19">
        <f>V63</f>
        <v>2998445.77</v>
      </c>
      <c r="W65" s="3"/>
    </row>
    <row r="66" spans="1:23" ht="15">
      <c r="A66" s="8" t="s">
        <v>311</v>
      </c>
      <c r="B66" s="8"/>
      <c r="C66" s="8"/>
      <c r="D66" s="8"/>
      <c r="E66" s="8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</row>
    <row r="67" spans="1:23" ht="15">
      <c r="A67" s="8" t="s">
        <v>285</v>
      </c>
      <c r="B67" s="8"/>
      <c r="C67" s="8"/>
      <c r="D67" s="8"/>
      <c r="E67" s="8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</row>
    <row r="68" spans="1:21" ht="15">
      <c r="A68" s="11" t="s">
        <v>29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2" ht="41.25" customHeight="1">
      <c r="A69" s="126" t="s">
        <v>271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3"/>
    </row>
    <row r="70" spans="1:22" ht="15">
      <c r="A70" s="13" t="s">
        <v>312</v>
      </c>
      <c r="B70" s="10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13" t="s">
        <v>31</v>
      </c>
      <c r="B71" s="10"/>
      <c r="C71" s="10"/>
      <c r="D71" s="10"/>
      <c r="E71" s="10"/>
      <c r="F71" s="10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">
      <c r="A72" s="13" t="s">
        <v>32</v>
      </c>
      <c r="B72" s="10"/>
      <c r="C72" s="10"/>
      <c r="D72" s="10"/>
      <c r="E72" s="10"/>
      <c r="F72" s="10"/>
      <c r="G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3" ht="15.75">
      <c r="A73" s="4"/>
      <c r="B73" s="5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3"/>
    </row>
    <row r="74" spans="1:22" ht="18.75">
      <c r="A74" s="14" t="s">
        <v>6</v>
      </c>
      <c r="B74" s="3"/>
      <c r="C74" s="3"/>
      <c r="D74" s="1"/>
      <c r="E74" s="1"/>
      <c r="F74" s="1"/>
      <c r="G74" s="1"/>
      <c r="H74" s="1"/>
      <c r="I74" s="1"/>
      <c r="J74" s="14" t="s">
        <v>325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3"/>
      <c r="V74" s="3"/>
    </row>
    <row r="75" spans="1:22" ht="18.75">
      <c r="A75" s="13" t="s">
        <v>11</v>
      </c>
      <c r="B75" s="13"/>
      <c r="C75" s="13"/>
      <c r="D75" s="1"/>
      <c r="E75" s="1"/>
      <c r="F75" s="1"/>
      <c r="G75" s="1"/>
      <c r="H75" s="1"/>
      <c r="I75" s="1"/>
      <c r="J75" s="14" t="s">
        <v>326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7"/>
      <c r="V75" s="3"/>
    </row>
    <row r="76" spans="1:22" ht="18.75">
      <c r="A76" s="6"/>
      <c r="B76" s="14"/>
      <c r="C76" s="14"/>
      <c r="D76" s="1"/>
      <c r="E76" s="1"/>
      <c r="F76" s="1"/>
      <c r="G76" s="1"/>
      <c r="H76" s="1"/>
      <c r="I76" s="1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6"/>
      <c r="V76" s="3"/>
    </row>
    <row r="77" spans="1:22" ht="18.75">
      <c r="A77" s="3"/>
      <c r="B77" s="3"/>
      <c r="C77" s="3"/>
      <c r="D77" s="1"/>
      <c r="E77" s="1"/>
      <c r="F77" s="1"/>
      <c r="G77" s="1"/>
      <c r="H77" s="1"/>
      <c r="I77" s="1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3"/>
      <c r="V77" s="3"/>
    </row>
    <row r="78" spans="1:22" ht="18.75">
      <c r="A78" s="3" t="s">
        <v>10</v>
      </c>
      <c r="B78" s="3"/>
      <c r="C78" s="3"/>
      <c r="D78" s="1"/>
      <c r="E78" s="1"/>
      <c r="F78" s="1"/>
      <c r="G78" s="1"/>
      <c r="H78" s="1"/>
      <c r="I78" s="1"/>
      <c r="J78" s="14" t="s">
        <v>327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6"/>
      <c r="V78" s="3"/>
    </row>
    <row r="79" spans="1:22" ht="15">
      <c r="A79" s="11" t="s">
        <v>1</v>
      </c>
      <c r="B79" s="11" t="s">
        <v>25</v>
      </c>
      <c r="C79" s="11"/>
      <c r="D79" s="15"/>
      <c r="E79" s="15"/>
      <c r="F79" s="15"/>
      <c r="G79" s="15"/>
      <c r="H79" s="15"/>
      <c r="I79" s="15"/>
      <c r="J79" s="144" t="s">
        <v>328</v>
      </c>
      <c r="K79" s="144" t="s">
        <v>25</v>
      </c>
      <c r="L79" s="144"/>
      <c r="M79" s="146"/>
      <c r="N79" s="145"/>
      <c r="O79" s="145"/>
      <c r="P79" s="145"/>
      <c r="Q79" s="145"/>
      <c r="R79" s="145"/>
      <c r="S79" s="145"/>
      <c r="T79" s="145"/>
      <c r="U79" s="143"/>
      <c r="V79" s="3"/>
    </row>
    <row r="80" spans="22:23" ht="15">
      <c r="V80" s="6"/>
      <c r="W80" s="6"/>
    </row>
    <row r="81" spans="4:15" ht="15">
      <c r="D81" s="43"/>
      <c r="E81" s="43"/>
      <c r="F81" s="43"/>
      <c r="G81" s="43"/>
      <c r="H81" s="43"/>
      <c r="I81" s="43"/>
      <c r="J81" s="43"/>
      <c r="K81" s="43"/>
      <c r="L81" s="44"/>
      <c r="M81" s="44"/>
      <c r="N81" s="31"/>
      <c r="O81" s="31"/>
    </row>
    <row r="82" spans="4:15" ht="15">
      <c r="D82" s="43"/>
      <c r="E82" s="43"/>
      <c r="F82" s="43"/>
      <c r="G82" s="43"/>
      <c r="H82" s="43"/>
      <c r="I82" s="43"/>
      <c r="J82" s="43"/>
      <c r="K82" s="43"/>
      <c r="L82" s="44"/>
      <c r="M82" s="44"/>
      <c r="N82" s="31"/>
      <c r="O82" s="31"/>
    </row>
    <row r="83" spans="4:15" ht="15"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31"/>
      <c r="O83" s="31"/>
    </row>
    <row r="84" spans="4:15" ht="26.25">
      <c r="D84" s="44"/>
      <c r="E84" s="44"/>
      <c r="F84" s="45"/>
      <c r="G84" s="44"/>
      <c r="H84" s="44"/>
      <c r="I84" s="44"/>
      <c r="J84" s="44"/>
      <c r="K84" s="44"/>
      <c r="L84" s="44"/>
      <c r="M84" s="44"/>
      <c r="N84" s="31"/>
      <c r="O84" s="31"/>
    </row>
    <row r="85" spans="4:15" ht="15"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31"/>
      <c r="O85" s="31"/>
    </row>
    <row r="86" spans="4:15" ht="58.5" customHeight="1">
      <c r="D86" s="43"/>
      <c r="E86" s="43"/>
      <c r="F86" s="43"/>
      <c r="G86" s="43"/>
      <c r="H86" s="46"/>
      <c r="I86" s="44"/>
      <c r="J86" s="44"/>
      <c r="K86" s="44"/>
      <c r="L86" s="44"/>
      <c r="M86" s="44"/>
      <c r="N86" s="31"/>
      <c r="O86" s="31"/>
    </row>
  </sheetData>
  <sheetProtection/>
  <mergeCells count="26">
    <mergeCell ref="J2:AE2"/>
    <mergeCell ref="A3:V3"/>
    <mergeCell ref="A4:V4"/>
    <mergeCell ref="B5:U5"/>
    <mergeCell ref="A8:A10"/>
    <mergeCell ref="B8:B10"/>
    <mergeCell ref="C8:C10"/>
    <mergeCell ref="J8:J10"/>
    <mergeCell ref="K8:K10"/>
    <mergeCell ref="A64:U64"/>
    <mergeCell ref="V8:V10"/>
    <mergeCell ref="N9:P9"/>
    <mergeCell ref="E8:E10"/>
    <mergeCell ref="F8:F10"/>
    <mergeCell ref="G8:G10"/>
    <mergeCell ref="I8:I10"/>
    <mergeCell ref="A65:U65"/>
    <mergeCell ref="A69:U69"/>
    <mergeCell ref="L8:L10"/>
    <mergeCell ref="M8:M10"/>
    <mergeCell ref="T8:T10"/>
    <mergeCell ref="U8:U10"/>
    <mergeCell ref="D8:D10"/>
    <mergeCell ref="H8:H10"/>
    <mergeCell ref="A63:U63"/>
    <mergeCell ref="Q8:Q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5"/>
  <sheetViews>
    <sheetView zoomScalePageLayoutView="0" workbookViewId="0" topLeftCell="H53">
      <selection activeCell="AC63" sqref="AC63"/>
    </sheetView>
  </sheetViews>
  <sheetFormatPr defaultColWidth="9.140625" defaultRowHeight="15"/>
  <cols>
    <col min="1" max="1" width="4.57421875" style="0" customWidth="1"/>
    <col min="2" max="2" width="9.57421875" style="0" customWidth="1"/>
    <col min="3" max="3" width="11.57421875" style="0" customWidth="1"/>
    <col min="4" max="4" width="40.140625" style="0" customWidth="1"/>
    <col min="5" max="5" width="11.28125" style="0" bestFit="1" customWidth="1"/>
    <col min="6" max="6" width="44.28125" style="0" customWidth="1"/>
    <col min="7" max="7" width="44.28125" style="0" hidden="1" customWidth="1"/>
    <col min="8" max="8" width="110.28125" style="0" customWidth="1"/>
    <col min="9" max="9" width="13.7109375" style="0" hidden="1" customWidth="1"/>
    <col min="10" max="10" width="21.8515625" style="0" customWidth="1"/>
    <col min="11" max="11" width="12.421875" style="0" hidden="1" customWidth="1"/>
    <col min="12" max="12" width="8.421875" style="0" hidden="1" customWidth="1"/>
    <col min="13" max="13" width="6.7109375" style="0" customWidth="1"/>
    <col min="14" max="14" width="4.7109375" style="0" customWidth="1"/>
    <col min="15" max="15" width="8.421875" style="0" customWidth="1"/>
    <col min="16" max="16" width="8.00390625" style="0" customWidth="1"/>
    <col min="17" max="17" width="8.8515625" style="0" customWidth="1"/>
    <col min="18" max="18" width="7.00390625" style="0" customWidth="1"/>
    <col min="19" max="19" width="7.7109375" style="0" customWidth="1"/>
    <col min="20" max="20" width="10.8515625" style="0" customWidth="1"/>
    <col min="21" max="21" width="13.421875" style="0" customWidth="1"/>
    <col min="22" max="22" width="15.421875" style="0" customWidth="1"/>
    <col min="23" max="23" width="0" style="0" hidden="1" customWidth="1"/>
    <col min="24" max="26" width="0" style="15" hidden="1" customWidth="1"/>
    <col min="28" max="29" width="12.57421875" style="0" bestFit="1" customWidth="1"/>
  </cols>
  <sheetData>
    <row r="1" ht="15">
      <c r="V1" s="17" t="s">
        <v>17</v>
      </c>
    </row>
    <row r="2" s="15" customFormat="1" ht="15">
      <c r="P2" s="15" t="s">
        <v>217</v>
      </c>
    </row>
    <row r="3" spans="1:22" ht="15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5">
      <c r="A4" s="140" t="s">
        <v>218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5">
      <c r="A5" s="11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1"/>
    </row>
    <row r="6" spans="1:22" ht="15">
      <c r="A6" s="11"/>
      <c r="B6" s="11"/>
      <c r="C6" s="11"/>
      <c r="D6" s="9" t="s">
        <v>16</v>
      </c>
      <c r="E6" s="9"/>
      <c r="F6" s="9"/>
      <c r="G6" s="9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  <c r="T6" s="9"/>
      <c r="U6" s="11"/>
      <c r="V6" s="11"/>
    </row>
    <row r="7" spans="1:22" ht="15">
      <c r="A7" s="3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1"/>
    </row>
    <row r="8" spans="1:23" ht="36.75" customHeight="1">
      <c r="A8" s="127" t="s">
        <v>9</v>
      </c>
      <c r="B8" s="127" t="s">
        <v>12</v>
      </c>
      <c r="C8" s="127" t="s">
        <v>13</v>
      </c>
      <c r="D8" s="127" t="s">
        <v>2</v>
      </c>
      <c r="E8" s="127" t="s">
        <v>94</v>
      </c>
      <c r="F8" s="127" t="s">
        <v>95</v>
      </c>
      <c r="G8" s="127" t="s">
        <v>96</v>
      </c>
      <c r="H8" s="127" t="s">
        <v>18</v>
      </c>
      <c r="I8" s="127" t="s">
        <v>114</v>
      </c>
      <c r="J8" s="127" t="s">
        <v>22</v>
      </c>
      <c r="K8" s="127" t="s">
        <v>58</v>
      </c>
      <c r="L8" s="127" t="s">
        <v>8</v>
      </c>
      <c r="M8" s="130" t="s">
        <v>3</v>
      </c>
      <c r="N8" s="133"/>
      <c r="O8" s="133"/>
      <c r="P8" s="133"/>
      <c r="Q8" s="133"/>
      <c r="R8" s="133"/>
      <c r="S8" s="141"/>
      <c r="T8" s="127" t="s">
        <v>34</v>
      </c>
      <c r="U8" s="127" t="s">
        <v>26</v>
      </c>
      <c r="V8" s="127" t="s">
        <v>33</v>
      </c>
      <c r="W8" s="3"/>
    </row>
    <row r="9" spans="1:23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1"/>
      <c r="N9" s="136" t="s">
        <v>27</v>
      </c>
      <c r="O9" s="137"/>
      <c r="P9" s="138"/>
      <c r="Q9" s="136" t="s">
        <v>28</v>
      </c>
      <c r="R9" s="137"/>
      <c r="S9" s="138"/>
      <c r="T9" s="128"/>
      <c r="U9" s="128"/>
      <c r="V9" s="128"/>
      <c r="W9" s="3"/>
    </row>
    <row r="10" spans="1:23" ht="4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2"/>
      <c r="N10" s="18" t="s">
        <v>81</v>
      </c>
      <c r="O10" s="18" t="s">
        <v>82</v>
      </c>
      <c r="P10" s="18" t="s">
        <v>83</v>
      </c>
      <c r="Q10" s="18" t="s">
        <v>19</v>
      </c>
      <c r="R10" s="18" t="s">
        <v>20</v>
      </c>
      <c r="S10" s="18" t="s">
        <v>21</v>
      </c>
      <c r="T10" s="129"/>
      <c r="U10" s="129"/>
      <c r="V10" s="129"/>
      <c r="W10" s="3"/>
    </row>
    <row r="11" spans="1:29" s="31" customFormat="1" ht="38.25">
      <c r="A11" s="68">
        <v>1</v>
      </c>
      <c r="B11" s="24"/>
      <c r="C11" s="24"/>
      <c r="D11" s="25" t="s">
        <v>35</v>
      </c>
      <c r="E11" s="25"/>
      <c r="F11" s="25"/>
      <c r="G11" s="25"/>
      <c r="H11" s="24" t="s">
        <v>74</v>
      </c>
      <c r="I11" s="24"/>
      <c r="J11" s="24" t="s">
        <v>71</v>
      </c>
      <c r="K11" s="24"/>
      <c r="L11" s="24"/>
      <c r="M11" s="26" t="s">
        <v>55</v>
      </c>
      <c r="N11" s="24"/>
      <c r="O11" s="24"/>
      <c r="P11" s="24">
        <v>200</v>
      </c>
      <c r="Q11" s="24"/>
      <c r="R11" s="24"/>
      <c r="S11" s="24"/>
      <c r="T11" s="24">
        <v>200</v>
      </c>
      <c r="U11" s="27">
        <v>492.86</v>
      </c>
      <c r="V11" s="28">
        <f>T11*U11</f>
        <v>98572</v>
      </c>
      <c r="W11" s="29" t="s">
        <v>66</v>
      </c>
      <c r="X11" s="30">
        <f>Z11*1000/Y11</f>
        <v>313.29</v>
      </c>
      <c r="Y11" s="30">
        <v>320</v>
      </c>
      <c r="Z11" s="30">
        <v>100.25280000000001</v>
      </c>
      <c r="AB11" s="31">
        <f>P11*U11</f>
        <v>98572</v>
      </c>
      <c r="AC11" s="31">
        <f>Q11*U11</f>
        <v>0</v>
      </c>
    </row>
    <row r="12" spans="1:29" s="31" customFormat="1" ht="38.25">
      <c r="A12" s="68">
        <f>1+A11</f>
        <v>2</v>
      </c>
      <c r="B12" s="26"/>
      <c r="C12" s="24"/>
      <c r="D12" s="25" t="s">
        <v>36</v>
      </c>
      <c r="E12" s="25"/>
      <c r="F12" s="25"/>
      <c r="G12" s="25"/>
      <c r="H12" s="24" t="s">
        <v>73</v>
      </c>
      <c r="I12" s="24"/>
      <c r="J12" s="24" t="s">
        <v>72</v>
      </c>
      <c r="K12" s="24"/>
      <c r="L12" s="24"/>
      <c r="M12" s="26" t="s">
        <v>55</v>
      </c>
      <c r="N12" s="24"/>
      <c r="O12" s="24"/>
      <c r="P12" s="24">
        <v>100</v>
      </c>
      <c r="Q12" s="24">
        <v>200</v>
      </c>
      <c r="R12" s="24"/>
      <c r="S12" s="24"/>
      <c r="T12" s="24">
        <v>300</v>
      </c>
      <c r="U12" s="27">
        <v>496.4</v>
      </c>
      <c r="V12" s="28">
        <f aca="true" t="shared" si="0" ref="V12:V62">T12*U12</f>
        <v>148920</v>
      </c>
      <c r="W12" s="29" t="s">
        <v>66</v>
      </c>
      <c r="X12" s="30">
        <f>Z12*1000/Y12</f>
        <v>507.38004738000006</v>
      </c>
      <c r="Y12" s="30">
        <v>320</v>
      </c>
      <c r="Z12" s="30">
        <v>162.3616151616</v>
      </c>
      <c r="AB12" s="31">
        <f aca="true" t="shared" si="1" ref="AB12:AB62">P12*U12</f>
        <v>49640</v>
      </c>
      <c r="AC12" s="31">
        <f aca="true" t="shared" si="2" ref="AC12:AC62">Q12*U12</f>
        <v>99280</v>
      </c>
    </row>
    <row r="13" spans="1:29" s="31" customFormat="1" ht="38.25">
      <c r="A13" s="68">
        <f aca="true" t="shared" si="3" ref="A13:A62">1+A12</f>
        <v>3</v>
      </c>
      <c r="B13" s="26"/>
      <c r="C13" s="24"/>
      <c r="D13" s="25" t="s">
        <v>147</v>
      </c>
      <c r="E13" s="25" t="s">
        <v>148</v>
      </c>
      <c r="F13" s="25" t="s">
        <v>104</v>
      </c>
      <c r="G13" s="25" t="s">
        <v>149</v>
      </c>
      <c r="H13" s="24" t="s">
        <v>150</v>
      </c>
      <c r="I13" s="24"/>
      <c r="J13" s="24" t="s">
        <v>151</v>
      </c>
      <c r="K13" s="24"/>
      <c r="L13" s="24"/>
      <c r="M13" s="26" t="s">
        <v>56</v>
      </c>
      <c r="N13" s="24"/>
      <c r="O13" s="24"/>
      <c r="P13" s="24"/>
      <c r="Q13" s="24">
        <v>25</v>
      </c>
      <c r="R13" s="24"/>
      <c r="S13" s="24"/>
      <c r="T13" s="24">
        <v>25</v>
      </c>
      <c r="U13" s="27">
        <v>3779.16</v>
      </c>
      <c r="V13" s="28">
        <f t="shared" si="0"/>
        <v>94479</v>
      </c>
      <c r="W13" s="29"/>
      <c r="X13" s="30"/>
      <c r="Y13" s="30"/>
      <c r="Z13" s="30"/>
      <c r="AB13" s="31">
        <f t="shared" si="1"/>
        <v>0</v>
      </c>
      <c r="AC13" s="31">
        <f t="shared" si="2"/>
        <v>94479</v>
      </c>
    </row>
    <row r="14" spans="1:29" s="31" customFormat="1" ht="87.75" customHeight="1">
      <c r="A14" s="68">
        <f t="shared" si="3"/>
        <v>4</v>
      </c>
      <c r="B14" s="26"/>
      <c r="C14" s="24"/>
      <c r="D14" s="74" t="s">
        <v>265</v>
      </c>
      <c r="E14" s="74" t="s">
        <v>91</v>
      </c>
      <c r="F14" s="74" t="s">
        <v>97</v>
      </c>
      <c r="G14" s="74" t="s">
        <v>98</v>
      </c>
      <c r="H14" s="75" t="s">
        <v>268</v>
      </c>
      <c r="I14" s="24"/>
      <c r="J14" s="74" t="s">
        <v>266</v>
      </c>
      <c r="K14" s="24"/>
      <c r="L14" s="24"/>
      <c r="M14" s="26" t="s">
        <v>56</v>
      </c>
      <c r="N14" s="24"/>
      <c r="O14" s="24"/>
      <c r="P14" s="24"/>
      <c r="Q14" s="24">
        <v>15</v>
      </c>
      <c r="R14" s="24"/>
      <c r="S14" s="24"/>
      <c r="T14" s="24">
        <v>15</v>
      </c>
      <c r="U14" s="27">
        <v>4933.2</v>
      </c>
      <c r="V14" s="28">
        <f t="shared" si="0"/>
        <v>73998</v>
      </c>
      <c r="W14" s="29"/>
      <c r="X14" s="30"/>
      <c r="Y14" s="30"/>
      <c r="Z14" s="30"/>
      <c r="AB14" s="31">
        <f t="shared" si="1"/>
        <v>0</v>
      </c>
      <c r="AC14" s="31">
        <f t="shared" si="2"/>
        <v>73998</v>
      </c>
    </row>
    <row r="15" spans="1:29" s="31" customFormat="1" ht="170.25" customHeight="1">
      <c r="A15" s="68">
        <f t="shared" si="3"/>
        <v>5</v>
      </c>
      <c r="B15" s="24"/>
      <c r="C15" s="24"/>
      <c r="D15" s="25" t="s">
        <v>263</v>
      </c>
      <c r="E15" s="25" t="s">
        <v>101</v>
      </c>
      <c r="F15" s="25" t="s">
        <v>92</v>
      </c>
      <c r="G15" s="25" t="s">
        <v>93</v>
      </c>
      <c r="H15" s="24" t="s">
        <v>102</v>
      </c>
      <c r="I15" s="24"/>
      <c r="J15" s="24" t="s">
        <v>100</v>
      </c>
      <c r="K15" s="24"/>
      <c r="L15" s="24"/>
      <c r="M15" s="26" t="s">
        <v>56</v>
      </c>
      <c r="N15" s="24"/>
      <c r="O15" s="24"/>
      <c r="P15" s="24">
        <v>150</v>
      </c>
      <c r="Q15" s="24"/>
      <c r="R15" s="24"/>
      <c r="S15" s="24"/>
      <c r="T15" s="24">
        <v>150</v>
      </c>
      <c r="U15" s="27">
        <v>1805.83</v>
      </c>
      <c r="V15" s="28">
        <f t="shared" si="0"/>
        <v>270874.5</v>
      </c>
      <c r="W15" s="29"/>
      <c r="X15" s="30"/>
      <c r="Y15" s="30"/>
      <c r="Z15" s="30"/>
      <c r="AB15" s="31">
        <f t="shared" si="1"/>
        <v>270874.5</v>
      </c>
      <c r="AC15" s="31">
        <f t="shared" si="2"/>
        <v>0</v>
      </c>
    </row>
    <row r="16" spans="1:29" s="31" customFormat="1" ht="148.5" customHeight="1">
      <c r="A16" s="68">
        <f t="shared" si="3"/>
        <v>6</v>
      </c>
      <c r="B16" s="24"/>
      <c r="C16" s="24"/>
      <c r="D16" s="25" t="s">
        <v>264</v>
      </c>
      <c r="E16" s="25" t="s">
        <v>101</v>
      </c>
      <c r="F16" s="25" t="s">
        <v>97</v>
      </c>
      <c r="G16" s="25" t="s">
        <v>98</v>
      </c>
      <c r="H16" s="24" t="s">
        <v>267</v>
      </c>
      <c r="I16" s="24"/>
      <c r="J16" s="24" t="s">
        <v>99</v>
      </c>
      <c r="K16" s="24"/>
      <c r="L16" s="24"/>
      <c r="M16" s="26" t="s">
        <v>57</v>
      </c>
      <c r="N16" s="24"/>
      <c r="O16" s="24"/>
      <c r="P16" s="24">
        <v>20</v>
      </c>
      <c r="Q16" s="24"/>
      <c r="R16" s="24"/>
      <c r="S16" s="24"/>
      <c r="T16" s="24">
        <v>20</v>
      </c>
      <c r="U16" s="27">
        <v>1805.83</v>
      </c>
      <c r="V16" s="28">
        <f t="shared" si="0"/>
        <v>36116.6</v>
      </c>
      <c r="W16" s="29"/>
      <c r="X16" s="30"/>
      <c r="Y16" s="30"/>
      <c r="Z16" s="30"/>
      <c r="AB16" s="31">
        <f t="shared" si="1"/>
        <v>36116.6</v>
      </c>
      <c r="AC16" s="31">
        <f t="shared" si="2"/>
        <v>0</v>
      </c>
    </row>
    <row r="17" spans="1:29" s="31" customFormat="1" ht="93" customHeight="1">
      <c r="A17" s="68">
        <f t="shared" si="3"/>
        <v>7</v>
      </c>
      <c r="B17" s="24"/>
      <c r="C17" s="24"/>
      <c r="D17" s="25" t="s">
        <v>107</v>
      </c>
      <c r="E17" s="25" t="s">
        <v>103</v>
      </c>
      <c r="F17" s="25" t="s">
        <v>104</v>
      </c>
      <c r="G17" s="25" t="s">
        <v>105</v>
      </c>
      <c r="H17" s="24" t="s">
        <v>106</v>
      </c>
      <c r="I17" s="24"/>
      <c r="J17" s="24" t="s">
        <v>251</v>
      </c>
      <c r="K17" s="24"/>
      <c r="L17" s="24"/>
      <c r="M17" s="26" t="s">
        <v>56</v>
      </c>
      <c r="N17" s="24"/>
      <c r="O17" s="24"/>
      <c r="P17" s="24"/>
      <c r="Q17" s="24">
        <v>25</v>
      </c>
      <c r="R17" s="24"/>
      <c r="S17" s="24"/>
      <c r="T17" s="24">
        <v>25</v>
      </c>
      <c r="U17" s="27">
        <v>5525.56</v>
      </c>
      <c r="V17" s="28">
        <f t="shared" si="0"/>
        <v>138139</v>
      </c>
      <c r="W17" s="29"/>
      <c r="X17" s="30"/>
      <c r="Y17" s="30"/>
      <c r="Z17" s="30"/>
      <c r="AB17" s="31">
        <f t="shared" si="1"/>
        <v>0</v>
      </c>
      <c r="AC17" s="31">
        <f t="shared" si="2"/>
        <v>138139</v>
      </c>
    </row>
    <row r="18" spans="1:29" s="31" customFormat="1" ht="62.25" customHeight="1">
      <c r="A18" s="68">
        <f t="shared" si="3"/>
        <v>8</v>
      </c>
      <c r="B18" s="24"/>
      <c r="C18" s="24"/>
      <c r="D18" s="25" t="s">
        <v>107</v>
      </c>
      <c r="E18" s="39" t="s">
        <v>91</v>
      </c>
      <c r="F18" s="39" t="s">
        <v>97</v>
      </c>
      <c r="G18" s="39" t="s">
        <v>98</v>
      </c>
      <c r="H18" s="40" t="s">
        <v>212</v>
      </c>
      <c r="I18" s="24"/>
      <c r="J18" s="24" t="s">
        <v>252</v>
      </c>
      <c r="K18" s="24"/>
      <c r="L18" s="24"/>
      <c r="M18" s="26" t="s">
        <v>56</v>
      </c>
      <c r="N18" s="24"/>
      <c r="O18" s="24"/>
      <c r="P18" s="24"/>
      <c r="Q18" s="24">
        <v>150</v>
      </c>
      <c r="R18" s="24"/>
      <c r="S18" s="24"/>
      <c r="T18" s="24">
        <v>150</v>
      </c>
      <c r="U18" s="27">
        <v>4933.2</v>
      </c>
      <c r="V18" s="28">
        <f t="shared" si="0"/>
        <v>739980</v>
      </c>
      <c r="W18" s="29"/>
      <c r="X18" s="30"/>
      <c r="Y18" s="30"/>
      <c r="Z18" s="30"/>
      <c r="AB18" s="31">
        <f t="shared" si="1"/>
        <v>0</v>
      </c>
      <c r="AC18" s="31">
        <f t="shared" si="2"/>
        <v>739980</v>
      </c>
    </row>
    <row r="19" spans="1:29" s="31" customFormat="1" ht="51">
      <c r="A19" s="68">
        <f t="shared" si="3"/>
        <v>9</v>
      </c>
      <c r="B19" s="24"/>
      <c r="C19" s="24"/>
      <c r="D19" s="25" t="s">
        <v>37</v>
      </c>
      <c r="E19" s="25" t="s">
        <v>108</v>
      </c>
      <c r="F19" s="25" t="s">
        <v>109</v>
      </c>
      <c r="G19" s="25" t="s">
        <v>110</v>
      </c>
      <c r="H19" s="24" t="s">
        <v>111</v>
      </c>
      <c r="I19" s="24" t="s">
        <v>112</v>
      </c>
      <c r="J19" s="24" t="s">
        <v>113</v>
      </c>
      <c r="K19" s="24"/>
      <c r="L19" s="24"/>
      <c r="M19" s="26" t="s">
        <v>56</v>
      </c>
      <c r="N19" s="24"/>
      <c r="O19" s="24"/>
      <c r="P19" s="24">
        <v>25</v>
      </c>
      <c r="Q19" s="24">
        <v>25</v>
      </c>
      <c r="R19" s="24"/>
      <c r="S19" s="24"/>
      <c r="T19" s="24">
        <v>50</v>
      </c>
      <c r="U19" s="27">
        <v>2024.5</v>
      </c>
      <c r="V19" s="28">
        <f t="shared" si="0"/>
        <v>101225</v>
      </c>
      <c r="W19" s="29"/>
      <c r="X19" s="30"/>
      <c r="Y19" s="30"/>
      <c r="Z19" s="30"/>
      <c r="AB19" s="31">
        <f t="shared" si="1"/>
        <v>50612.5</v>
      </c>
      <c r="AC19" s="31">
        <f t="shared" si="2"/>
        <v>50612.5</v>
      </c>
    </row>
    <row r="20" spans="1:29" s="31" customFormat="1" ht="33.75" customHeight="1">
      <c r="A20" s="68">
        <f t="shared" si="3"/>
        <v>10</v>
      </c>
      <c r="B20" s="24"/>
      <c r="C20" s="24"/>
      <c r="D20" s="41" t="s">
        <v>257</v>
      </c>
      <c r="E20" s="39" t="s">
        <v>91</v>
      </c>
      <c r="F20" s="39" t="s">
        <v>205</v>
      </c>
      <c r="G20" s="39" t="s">
        <v>210</v>
      </c>
      <c r="H20" s="39" t="s">
        <v>211</v>
      </c>
      <c r="I20" s="39"/>
      <c r="J20" s="39" t="s">
        <v>258</v>
      </c>
      <c r="K20" s="39"/>
      <c r="L20" s="24"/>
      <c r="M20" s="26" t="s">
        <v>56</v>
      </c>
      <c r="N20" s="24"/>
      <c r="O20" s="24"/>
      <c r="P20" s="24">
        <v>80</v>
      </c>
      <c r="Q20" s="24">
        <v>40</v>
      </c>
      <c r="R20" s="24"/>
      <c r="S20" s="24"/>
      <c r="T20" s="24">
        <v>120</v>
      </c>
      <c r="U20" s="27">
        <v>1095.25</v>
      </c>
      <c r="V20" s="28">
        <f t="shared" si="0"/>
        <v>131430</v>
      </c>
      <c r="W20" s="29"/>
      <c r="X20" s="30"/>
      <c r="Y20" s="30"/>
      <c r="Z20" s="30"/>
      <c r="AB20" s="31">
        <f t="shared" si="1"/>
        <v>87620</v>
      </c>
      <c r="AC20" s="31">
        <f t="shared" si="2"/>
        <v>43810</v>
      </c>
    </row>
    <row r="21" spans="1:29" s="35" customFormat="1" ht="61.5" customHeight="1">
      <c r="A21" s="68">
        <f t="shared" si="3"/>
        <v>11</v>
      </c>
      <c r="B21" s="24"/>
      <c r="C21" s="32"/>
      <c r="D21" s="25" t="s">
        <v>87</v>
      </c>
      <c r="E21" s="25" t="s">
        <v>91</v>
      </c>
      <c r="F21" s="25" t="s">
        <v>115</v>
      </c>
      <c r="G21" s="25" t="s">
        <v>116</v>
      </c>
      <c r="H21" s="24" t="s">
        <v>117</v>
      </c>
      <c r="I21" s="24" t="s">
        <v>118</v>
      </c>
      <c r="J21" s="24" t="s">
        <v>119</v>
      </c>
      <c r="K21" s="24"/>
      <c r="L21" s="24"/>
      <c r="M21" s="26" t="s">
        <v>56</v>
      </c>
      <c r="N21" s="24"/>
      <c r="O21" s="24"/>
      <c r="P21" s="24">
        <v>3</v>
      </c>
      <c r="Q21" s="24">
        <v>4</v>
      </c>
      <c r="R21" s="24"/>
      <c r="S21" s="24"/>
      <c r="T21" s="24">
        <v>7</v>
      </c>
      <c r="U21" s="27">
        <v>2455.2</v>
      </c>
      <c r="V21" s="28">
        <f t="shared" si="0"/>
        <v>17186.399999999998</v>
      </c>
      <c r="W21" s="29"/>
      <c r="X21" s="34"/>
      <c r="Y21" s="34"/>
      <c r="Z21" s="34"/>
      <c r="AB21" s="31">
        <f t="shared" si="1"/>
        <v>7365.599999999999</v>
      </c>
      <c r="AC21" s="31">
        <f t="shared" si="2"/>
        <v>9820.8</v>
      </c>
    </row>
    <row r="22" spans="1:29" s="35" customFormat="1" ht="49.5" customHeight="1">
      <c r="A22" s="68">
        <f t="shared" si="3"/>
        <v>12</v>
      </c>
      <c r="B22" s="24"/>
      <c r="C22" s="32"/>
      <c r="D22" s="39" t="s">
        <v>208</v>
      </c>
      <c r="E22" s="39" t="s">
        <v>91</v>
      </c>
      <c r="F22" s="39" t="s">
        <v>205</v>
      </c>
      <c r="G22" s="39" t="s">
        <v>206</v>
      </c>
      <c r="H22" s="39" t="s">
        <v>207</v>
      </c>
      <c r="I22" s="39"/>
      <c r="J22" s="39" t="s">
        <v>209</v>
      </c>
      <c r="K22" s="24"/>
      <c r="L22" s="24"/>
      <c r="M22" s="26" t="s">
        <v>55</v>
      </c>
      <c r="N22" s="24"/>
      <c r="O22" s="24"/>
      <c r="P22" s="24">
        <v>40</v>
      </c>
      <c r="Q22" s="24"/>
      <c r="R22" s="24"/>
      <c r="S22" s="24"/>
      <c r="T22" s="24">
        <v>40</v>
      </c>
      <c r="U22" s="27">
        <v>1846.32</v>
      </c>
      <c r="V22" s="28">
        <f t="shared" si="0"/>
        <v>73852.8</v>
      </c>
      <c r="W22" s="29"/>
      <c r="X22" s="34"/>
      <c r="Y22" s="34"/>
      <c r="Z22" s="34"/>
      <c r="AB22" s="31">
        <f t="shared" si="1"/>
        <v>73852.8</v>
      </c>
      <c r="AC22" s="31">
        <f t="shared" si="2"/>
        <v>0</v>
      </c>
    </row>
    <row r="23" spans="1:29" s="31" customFormat="1" ht="45" customHeight="1">
      <c r="A23" s="68">
        <f t="shared" si="3"/>
        <v>13</v>
      </c>
      <c r="B23" s="24"/>
      <c r="C23" s="24"/>
      <c r="D23" s="39" t="s">
        <v>187</v>
      </c>
      <c r="E23" s="39" t="s">
        <v>183</v>
      </c>
      <c r="F23" s="39" t="s">
        <v>184</v>
      </c>
      <c r="G23" s="39" t="s">
        <v>185</v>
      </c>
      <c r="H23" s="39" t="s">
        <v>186</v>
      </c>
      <c r="I23" s="24"/>
      <c r="J23" s="39" t="s">
        <v>188</v>
      </c>
      <c r="K23" s="24"/>
      <c r="L23" s="24"/>
      <c r="M23" s="26" t="s">
        <v>55</v>
      </c>
      <c r="N23" s="24"/>
      <c r="O23" s="24"/>
      <c r="P23" s="24">
        <v>40</v>
      </c>
      <c r="Q23" s="24"/>
      <c r="R23" s="24"/>
      <c r="S23" s="24"/>
      <c r="T23" s="24">
        <v>40</v>
      </c>
      <c r="U23" s="27">
        <v>783.14</v>
      </c>
      <c r="V23" s="28">
        <f t="shared" si="0"/>
        <v>31325.6</v>
      </c>
      <c r="W23" s="29"/>
      <c r="X23" s="30"/>
      <c r="Y23" s="30"/>
      <c r="Z23" s="30"/>
      <c r="AB23" s="31">
        <f t="shared" si="1"/>
        <v>31325.6</v>
      </c>
      <c r="AC23" s="31">
        <f t="shared" si="2"/>
        <v>0</v>
      </c>
    </row>
    <row r="24" spans="1:29" s="31" customFormat="1" ht="38.25">
      <c r="A24" s="68">
        <f t="shared" si="3"/>
        <v>14</v>
      </c>
      <c r="B24" s="24"/>
      <c r="C24" s="24"/>
      <c r="D24" s="25" t="s">
        <v>90</v>
      </c>
      <c r="E24" s="25" t="s">
        <v>125</v>
      </c>
      <c r="F24" s="25" t="s">
        <v>126</v>
      </c>
      <c r="G24" s="25" t="s">
        <v>127</v>
      </c>
      <c r="H24" s="24" t="s">
        <v>128</v>
      </c>
      <c r="I24" s="24"/>
      <c r="J24" s="24" t="s">
        <v>129</v>
      </c>
      <c r="K24" s="24"/>
      <c r="L24" s="24"/>
      <c r="M24" s="26" t="s">
        <v>57</v>
      </c>
      <c r="N24" s="24"/>
      <c r="O24" s="24"/>
      <c r="P24" s="24">
        <v>45</v>
      </c>
      <c r="Q24" s="24"/>
      <c r="R24" s="24"/>
      <c r="S24" s="24"/>
      <c r="T24" s="24">
        <v>45</v>
      </c>
      <c r="U24" s="27">
        <v>420.88</v>
      </c>
      <c r="V24" s="28">
        <f t="shared" si="0"/>
        <v>18939.6</v>
      </c>
      <c r="W24" s="29"/>
      <c r="X24" s="30"/>
      <c r="Y24" s="30"/>
      <c r="Z24" s="30"/>
      <c r="AB24" s="31">
        <f t="shared" si="1"/>
        <v>18939.6</v>
      </c>
      <c r="AC24" s="31">
        <f t="shared" si="2"/>
        <v>0</v>
      </c>
    </row>
    <row r="25" spans="1:29" s="31" customFormat="1" ht="51">
      <c r="A25" s="68">
        <f t="shared" si="3"/>
        <v>15</v>
      </c>
      <c r="B25" s="24"/>
      <c r="C25" s="24"/>
      <c r="D25" s="25" t="s">
        <v>124</v>
      </c>
      <c r="E25" s="25" t="s">
        <v>120</v>
      </c>
      <c r="F25" s="25" t="s">
        <v>121</v>
      </c>
      <c r="G25" s="25" t="s">
        <v>122</v>
      </c>
      <c r="H25" s="24" t="s">
        <v>123</v>
      </c>
      <c r="I25" s="24"/>
      <c r="J25" s="24" t="s">
        <v>132</v>
      </c>
      <c r="K25" s="24"/>
      <c r="L25" s="24"/>
      <c r="M25" s="26" t="s">
        <v>57</v>
      </c>
      <c r="N25" s="24"/>
      <c r="O25" s="24"/>
      <c r="P25" s="24"/>
      <c r="Q25" s="24">
        <v>40</v>
      </c>
      <c r="R25" s="24"/>
      <c r="S25" s="24"/>
      <c r="T25" s="24">
        <v>40</v>
      </c>
      <c r="U25" s="27">
        <v>1133.6</v>
      </c>
      <c r="V25" s="28">
        <f t="shared" si="0"/>
        <v>45344</v>
      </c>
      <c r="W25" s="29"/>
      <c r="X25" s="30"/>
      <c r="Y25" s="30"/>
      <c r="Z25" s="30"/>
      <c r="AB25" s="31">
        <f t="shared" si="1"/>
        <v>0</v>
      </c>
      <c r="AC25" s="31">
        <f t="shared" si="2"/>
        <v>45344</v>
      </c>
    </row>
    <row r="26" spans="1:29" s="31" customFormat="1" ht="45">
      <c r="A26" s="68">
        <f t="shared" si="3"/>
        <v>16</v>
      </c>
      <c r="B26" s="24"/>
      <c r="C26" s="24"/>
      <c r="D26" s="25" t="s">
        <v>86</v>
      </c>
      <c r="E26" s="25" t="s">
        <v>120</v>
      </c>
      <c r="F26" s="25" t="s">
        <v>121</v>
      </c>
      <c r="G26" s="25" t="s">
        <v>130</v>
      </c>
      <c r="H26" s="24" t="s">
        <v>131</v>
      </c>
      <c r="I26" s="24"/>
      <c r="J26" s="24" t="s">
        <v>133</v>
      </c>
      <c r="K26" s="24"/>
      <c r="L26" s="24"/>
      <c r="M26" s="26" t="s">
        <v>57</v>
      </c>
      <c r="N26" s="24"/>
      <c r="O26" s="24"/>
      <c r="P26" s="24">
        <v>150</v>
      </c>
      <c r="Q26" s="24">
        <v>100</v>
      </c>
      <c r="R26" s="24"/>
      <c r="S26" s="24"/>
      <c r="T26" s="24">
        <v>250</v>
      </c>
      <c r="U26" s="27">
        <v>1176.08</v>
      </c>
      <c r="V26" s="28">
        <f t="shared" si="0"/>
        <v>294020</v>
      </c>
      <c r="W26" s="29"/>
      <c r="X26" s="30"/>
      <c r="Y26" s="30"/>
      <c r="Z26" s="30"/>
      <c r="AB26" s="31">
        <f t="shared" si="1"/>
        <v>176412</v>
      </c>
      <c r="AC26" s="31">
        <f t="shared" si="2"/>
        <v>117608</v>
      </c>
    </row>
    <row r="27" spans="1:29" s="31" customFormat="1" ht="38.25">
      <c r="A27" s="68">
        <f t="shared" si="3"/>
        <v>17</v>
      </c>
      <c r="B27" s="24"/>
      <c r="C27" s="24"/>
      <c r="D27" s="25" t="s">
        <v>134</v>
      </c>
      <c r="E27" s="25" t="s">
        <v>120</v>
      </c>
      <c r="F27" s="25"/>
      <c r="G27" s="25" t="s">
        <v>135</v>
      </c>
      <c r="H27" s="24" t="s">
        <v>136</v>
      </c>
      <c r="I27" s="24"/>
      <c r="J27" s="24" t="s">
        <v>137</v>
      </c>
      <c r="K27" s="24"/>
      <c r="L27" s="24"/>
      <c r="M27" s="26" t="s">
        <v>57</v>
      </c>
      <c r="N27" s="24"/>
      <c r="O27" s="24"/>
      <c r="P27" s="24">
        <v>25</v>
      </c>
      <c r="Q27" s="24"/>
      <c r="R27" s="24"/>
      <c r="S27" s="24"/>
      <c r="T27" s="24">
        <v>25</v>
      </c>
      <c r="U27" s="27">
        <v>449.79</v>
      </c>
      <c r="V27" s="28">
        <f t="shared" si="0"/>
        <v>11244.75</v>
      </c>
      <c r="W27" s="29"/>
      <c r="X27" s="30"/>
      <c r="Y27" s="30"/>
      <c r="Z27" s="30"/>
      <c r="AB27" s="31">
        <f t="shared" si="1"/>
        <v>11244.75</v>
      </c>
      <c r="AC27" s="31">
        <f t="shared" si="2"/>
        <v>0</v>
      </c>
    </row>
    <row r="28" spans="1:29" s="31" customFormat="1" ht="67.5" customHeight="1">
      <c r="A28" s="68">
        <f t="shared" si="3"/>
        <v>18</v>
      </c>
      <c r="B28" s="24"/>
      <c r="C28" s="24"/>
      <c r="D28" s="25" t="s">
        <v>84</v>
      </c>
      <c r="E28" s="25" t="s">
        <v>138</v>
      </c>
      <c r="F28" s="25" t="s">
        <v>139</v>
      </c>
      <c r="G28" s="25" t="s">
        <v>140</v>
      </c>
      <c r="H28" s="24" t="s">
        <v>141</v>
      </c>
      <c r="I28" s="24"/>
      <c r="J28" s="24" t="s">
        <v>142</v>
      </c>
      <c r="K28" s="24"/>
      <c r="L28" s="24"/>
      <c r="M28" s="26" t="s">
        <v>57</v>
      </c>
      <c r="N28" s="24"/>
      <c r="O28" s="24"/>
      <c r="P28" s="24">
        <v>20</v>
      </c>
      <c r="Q28" s="24">
        <v>20</v>
      </c>
      <c r="R28" s="24"/>
      <c r="S28" s="24"/>
      <c r="T28" s="24">
        <v>40</v>
      </c>
      <c r="U28" s="27">
        <v>1120.62</v>
      </c>
      <c r="V28" s="28">
        <f t="shared" si="0"/>
        <v>44824.799999999996</v>
      </c>
      <c r="W28" s="29"/>
      <c r="X28" s="30"/>
      <c r="Y28" s="30"/>
      <c r="Z28" s="30"/>
      <c r="AB28" s="31">
        <f t="shared" si="1"/>
        <v>22412.399999999998</v>
      </c>
      <c r="AC28" s="31">
        <f t="shared" si="2"/>
        <v>22412.399999999998</v>
      </c>
    </row>
    <row r="29" spans="1:29" s="31" customFormat="1" ht="51">
      <c r="A29" s="68">
        <f t="shared" si="3"/>
        <v>19</v>
      </c>
      <c r="B29" s="24"/>
      <c r="C29" s="24"/>
      <c r="D29" s="25" t="s">
        <v>85</v>
      </c>
      <c r="E29" s="25" t="s">
        <v>120</v>
      </c>
      <c r="F29" s="25" t="s">
        <v>143</v>
      </c>
      <c r="G29" s="25" t="s">
        <v>144</v>
      </c>
      <c r="H29" s="24" t="s">
        <v>145</v>
      </c>
      <c r="I29" s="24"/>
      <c r="J29" s="24" t="s">
        <v>146</v>
      </c>
      <c r="K29" s="24"/>
      <c r="L29" s="24"/>
      <c r="M29" s="26" t="s">
        <v>57</v>
      </c>
      <c r="N29" s="24"/>
      <c r="O29" s="24"/>
      <c r="P29" s="24"/>
      <c r="Q29" s="24">
        <v>180</v>
      </c>
      <c r="R29" s="24"/>
      <c r="S29" s="24"/>
      <c r="T29" s="24">
        <v>180</v>
      </c>
      <c r="U29" s="27">
        <v>1886.44</v>
      </c>
      <c r="V29" s="28">
        <f t="shared" si="0"/>
        <v>339559.2</v>
      </c>
      <c r="W29" s="29"/>
      <c r="X29" s="30"/>
      <c r="Y29" s="30"/>
      <c r="Z29" s="30"/>
      <c r="AB29" s="31">
        <f t="shared" si="1"/>
        <v>0</v>
      </c>
      <c r="AC29" s="31">
        <f t="shared" si="2"/>
        <v>339559.2</v>
      </c>
    </row>
    <row r="30" spans="1:29" s="31" customFormat="1" ht="48" customHeight="1">
      <c r="A30" s="68">
        <f t="shared" si="3"/>
        <v>20</v>
      </c>
      <c r="B30" s="24"/>
      <c r="C30" s="24"/>
      <c r="D30" s="49" t="s">
        <v>38</v>
      </c>
      <c r="E30" s="49"/>
      <c r="F30" s="49"/>
      <c r="G30" s="63"/>
      <c r="H30" s="24" t="s">
        <v>249</v>
      </c>
      <c r="I30" s="59"/>
      <c r="J30" s="59" t="s">
        <v>75</v>
      </c>
      <c r="K30" s="24"/>
      <c r="L30" s="24"/>
      <c r="M30" s="26" t="s">
        <v>57</v>
      </c>
      <c r="N30" s="24"/>
      <c r="O30" s="24"/>
      <c r="P30" s="24">
        <v>100</v>
      </c>
      <c r="Q30" s="24">
        <v>100</v>
      </c>
      <c r="R30" s="24"/>
      <c r="S30" s="24"/>
      <c r="T30" s="24">
        <v>200</v>
      </c>
      <c r="U30" s="27">
        <v>82.22</v>
      </c>
      <c r="V30" s="28">
        <f t="shared" si="0"/>
        <v>16444</v>
      </c>
      <c r="W30" s="29"/>
      <c r="X30" s="30"/>
      <c r="Y30" s="30"/>
      <c r="Z30" s="30"/>
      <c r="AB30" s="31">
        <f t="shared" si="1"/>
        <v>8222</v>
      </c>
      <c r="AC30" s="31">
        <f t="shared" si="2"/>
        <v>8222</v>
      </c>
    </row>
    <row r="31" spans="1:29" s="31" customFormat="1" ht="67.5">
      <c r="A31" s="68">
        <f t="shared" si="3"/>
        <v>21</v>
      </c>
      <c r="B31" s="24"/>
      <c r="C31" s="24"/>
      <c r="D31" s="25" t="s">
        <v>89</v>
      </c>
      <c r="E31" s="25" t="s">
        <v>152</v>
      </c>
      <c r="F31" s="25" t="s">
        <v>153</v>
      </c>
      <c r="G31" s="25" t="s">
        <v>154</v>
      </c>
      <c r="H31" s="24" t="s">
        <v>155</v>
      </c>
      <c r="I31" s="24"/>
      <c r="J31" s="24" t="s">
        <v>156</v>
      </c>
      <c r="K31" s="24"/>
      <c r="L31" s="24"/>
      <c r="M31" s="26" t="s">
        <v>56</v>
      </c>
      <c r="N31" s="24"/>
      <c r="O31" s="24"/>
      <c r="P31" s="24">
        <v>50</v>
      </c>
      <c r="Q31" s="24">
        <v>100</v>
      </c>
      <c r="R31" s="24"/>
      <c r="S31" s="24"/>
      <c r="T31" s="24">
        <v>150</v>
      </c>
      <c r="U31" s="27">
        <v>1200.86</v>
      </c>
      <c r="V31" s="28">
        <f t="shared" si="0"/>
        <v>180128.99999999997</v>
      </c>
      <c r="W31" s="29"/>
      <c r="X31" s="30"/>
      <c r="Y31" s="30"/>
      <c r="Z31" s="30"/>
      <c r="AB31" s="31">
        <f t="shared" si="1"/>
        <v>60042.99999999999</v>
      </c>
      <c r="AC31" s="31">
        <f t="shared" si="2"/>
        <v>120085.99999999999</v>
      </c>
    </row>
    <row r="32" spans="1:29" s="31" customFormat="1" ht="93" customHeight="1">
      <c r="A32" s="68">
        <f t="shared" si="3"/>
        <v>22</v>
      </c>
      <c r="B32" s="24"/>
      <c r="C32" s="24"/>
      <c r="D32" s="49" t="s">
        <v>240</v>
      </c>
      <c r="E32" s="49"/>
      <c r="F32" s="63" t="s">
        <v>241</v>
      </c>
      <c r="G32" s="63" t="s">
        <v>242</v>
      </c>
      <c r="H32" s="62" t="s">
        <v>243</v>
      </c>
      <c r="I32" s="59"/>
      <c r="J32" s="59" t="s">
        <v>244</v>
      </c>
      <c r="K32" s="24"/>
      <c r="L32" s="24"/>
      <c r="M32" s="26" t="s">
        <v>56</v>
      </c>
      <c r="N32" s="24"/>
      <c r="O32" s="24"/>
      <c r="P32" s="24">
        <v>50</v>
      </c>
      <c r="Q32" s="24">
        <v>50</v>
      </c>
      <c r="R32" s="24"/>
      <c r="S32" s="24"/>
      <c r="T32" s="24">
        <v>100</v>
      </c>
      <c r="U32" s="27">
        <v>243.88</v>
      </c>
      <c r="V32" s="28">
        <f t="shared" si="0"/>
        <v>24388</v>
      </c>
      <c r="W32" s="29"/>
      <c r="X32" s="30"/>
      <c r="Y32" s="30"/>
      <c r="Z32" s="30"/>
      <c r="AB32" s="31">
        <f t="shared" si="1"/>
        <v>12194</v>
      </c>
      <c r="AC32" s="31">
        <f t="shared" si="2"/>
        <v>12194</v>
      </c>
    </row>
    <row r="33" spans="1:29" s="31" customFormat="1" ht="68.25" customHeight="1">
      <c r="A33" s="68">
        <f t="shared" si="3"/>
        <v>23</v>
      </c>
      <c r="B33" s="24"/>
      <c r="C33" s="24"/>
      <c r="D33" s="49" t="s">
        <v>47</v>
      </c>
      <c r="E33" s="49"/>
      <c r="F33" s="63" t="s">
        <v>245</v>
      </c>
      <c r="G33" s="63" t="s">
        <v>246</v>
      </c>
      <c r="H33" s="62" t="s">
        <v>247</v>
      </c>
      <c r="I33" s="59"/>
      <c r="J33" s="53" t="s">
        <v>248</v>
      </c>
      <c r="K33" s="24"/>
      <c r="L33" s="24"/>
      <c r="M33" s="26" t="s">
        <v>56</v>
      </c>
      <c r="N33" s="24"/>
      <c r="O33" s="24"/>
      <c r="P33" s="24">
        <v>25</v>
      </c>
      <c r="Q33" s="24">
        <v>25</v>
      </c>
      <c r="R33" s="24"/>
      <c r="S33" s="24"/>
      <c r="T33" s="24">
        <v>50</v>
      </c>
      <c r="U33" s="27">
        <v>686.38</v>
      </c>
      <c r="V33" s="28">
        <f t="shared" si="0"/>
        <v>34319</v>
      </c>
      <c r="W33" s="29"/>
      <c r="X33" s="30"/>
      <c r="Y33" s="30"/>
      <c r="Z33" s="30"/>
      <c r="AB33" s="31">
        <f t="shared" si="1"/>
        <v>17159.5</v>
      </c>
      <c r="AC33" s="31">
        <f t="shared" si="2"/>
        <v>17159.5</v>
      </c>
    </row>
    <row r="34" spans="1:29" s="31" customFormat="1" ht="60">
      <c r="A34" s="68">
        <f t="shared" si="3"/>
        <v>24</v>
      </c>
      <c r="B34" s="24"/>
      <c r="C34" s="24"/>
      <c r="D34" s="47" t="s">
        <v>222</v>
      </c>
      <c r="E34" s="47" t="s">
        <v>189</v>
      </c>
      <c r="F34" s="47" t="s">
        <v>190</v>
      </c>
      <c r="G34" s="47" t="s">
        <v>191</v>
      </c>
      <c r="H34" s="47" t="s">
        <v>192</v>
      </c>
      <c r="I34" s="47"/>
      <c r="J34" s="47" t="s">
        <v>223</v>
      </c>
      <c r="K34" s="24"/>
      <c r="L34" s="24"/>
      <c r="M34" s="26" t="s">
        <v>56</v>
      </c>
      <c r="N34" s="24"/>
      <c r="O34" s="24"/>
      <c r="P34" s="24">
        <v>25</v>
      </c>
      <c r="Q34" s="24">
        <v>25</v>
      </c>
      <c r="R34" s="24"/>
      <c r="S34" s="24"/>
      <c r="T34" s="24">
        <v>50</v>
      </c>
      <c r="U34" s="27">
        <v>314.68</v>
      </c>
      <c r="V34" s="28">
        <f t="shared" si="0"/>
        <v>15734</v>
      </c>
      <c r="W34" s="29"/>
      <c r="X34" s="30"/>
      <c r="Y34" s="30"/>
      <c r="Z34" s="30"/>
      <c r="AB34" s="31">
        <f t="shared" si="1"/>
        <v>7867</v>
      </c>
      <c r="AC34" s="31">
        <f t="shared" si="2"/>
        <v>7867</v>
      </c>
    </row>
    <row r="35" spans="1:41" s="33" customFormat="1" ht="37.5" customHeight="1">
      <c r="A35" s="68">
        <f t="shared" si="3"/>
        <v>25</v>
      </c>
      <c r="B35" s="24"/>
      <c r="C35" s="32"/>
      <c r="D35" s="49" t="s">
        <v>88</v>
      </c>
      <c r="E35" s="49"/>
      <c r="F35" s="49"/>
      <c r="G35" s="60" t="s">
        <v>237</v>
      </c>
      <c r="H35" s="61" t="s">
        <v>238</v>
      </c>
      <c r="I35" s="59"/>
      <c r="J35" s="61" t="s">
        <v>239</v>
      </c>
      <c r="K35" s="24"/>
      <c r="L35" s="24"/>
      <c r="M35" s="26" t="s">
        <v>56</v>
      </c>
      <c r="N35" s="24"/>
      <c r="O35" s="24"/>
      <c r="P35" s="24">
        <v>5</v>
      </c>
      <c r="Q35" s="24"/>
      <c r="R35" s="24"/>
      <c r="S35" s="24"/>
      <c r="T35" s="24">
        <v>5</v>
      </c>
      <c r="U35" s="27">
        <v>5864.22</v>
      </c>
      <c r="V35" s="28">
        <f t="shared" si="0"/>
        <v>29321.100000000002</v>
      </c>
      <c r="W35" s="29"/>
      <c r="X35" s="30"/>
      <c r="Y35" s="30"/>
      <c r="Z35" s="30"/>
      <c r="AA35" s="31"/>
      <c r="AB35" s="31">
        <f t="shared" si="1"/>
        <v>29321.100000000002</v>
      </c>
      <c r="AC35" s="31">
        <f t="shared" si="2"/>
        <v>0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33" customFormat="1" ht="60">
      <c r="A36" s="68">
        <f t="shared" si="3"/>
        <v>26</v>
      </c>
      <c r="B36" s="24"/>
      <c r="C36" s="24"/>
      <c r="D36" s="39" t="s">
        <v>193</v>
      </c>
      <c r="E36" s="39" t="s">
        <v>194</v>
      </c>
      <c r="F36" s="39" t="s">
        <v>195</v>
      </c>
      <c r="G36" s="39" t="s">
        <v>196</v>
      </c>
      <c r="H36" s="39" t="s">
        <v>197</v>
      </c>
      <c r="I36" s="39" t="s">
        <v>198</v>
      </c>
      <c r="J36" s="39" t="s">
        <v>199</v>
      </c>
      <c r="K36" s="24"/>
      <c r="L36" s="24"/>
      <c r="M36" s="26" t="s">
        <v>56</v>
      </c>
      <c r="N36" s="24"/>
      <c r="O36" s="24"/>
      <c r="P36" s="24">
        <v>50</v>
      </c>
      <c r="Q36" s="24"/>
      <c r="R36" s="24"/>
      <c r="S36" s="24"/>
      <c r="T36" s="24">
        <v>50</v>
      </c>
      <c r="U36" s="27">
        <v>308.78</v>
      </c>
      <c r="V36" s="28">
        <f t="shared" si="0"/>
        <v>15438.999999999998</v>
      </c>
      <c r="W36" s="29"/>
      <c r="X36" s="30"/>
      <c r="Y36" s="30"/>
      <c r="Z36" s="30"/>
      <c r="AA36" s="31"/>
      <c r="AB36" s="31">
        <f t="shared" si="1"/>
        <v>15438.999999999998</v>
      </c>
      <c r="AC36" s="31">
        <f t="shared" si="2"/>
        <v>0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29" s="31" customFormat="1" ht="54.75" customHeight="1">
      <c r="A37" s="68">
        <f t="shared" si="3"/>
        <v>27</v>
      </c>
      <c r="B37" s="24"/>
      <c r="C37" s="24"/>
      <c r="D37" s="25" t="s">
        <v>157</v>
      </c>
      <c r="E37" s="25" t="s">
        <v>158</v>
      </c>
      <c r="F37" s="25" t="s">
        <v>159</v>
      </c>
      <c r="G37" s="25" t="s">
        <v>160</v>
      </c>
      <c r="H37" s="24" t="s">
        <v>161</v>
      </c>
      <c r="I37" s="24"/>
      <c r="J37" s="24" t="s">
        <v>162</v>
      </c>
      <c r="K37" s="24"/>
      <c r="L37" s="24"/>
      <c r="M37" s="26" t="s">
        <v>56</v>
      </c>
      <c r="N37" s="24"/>
      <c r="O37" s="24"/>
      <c r="P37" s="24">
        <v>5000</v>
      </c>
      <c r="Q37" s="24">
        <v>3000</v>
      </c>
      <c r="R37" s="24"/>
      <c r="S37" s="24"/>
      <c r="T37" s="24">
        <v>8000</v>
      </c>
      <c r="U37" s="27">
        <v>16.14</v>
      </c>
      <c r="V37" s="28">
        <f t="shared" si="0"/>
        <v>129120</v>
      </c>
      <c r="W37" s="29"/>
      <c r="X37" s="30"/>
      <c r="Y37" s="30"/>
      <c r="Z37" s="30"/>
      <c r="AB37" s="31">
        <f t="shared" si="1"/>
        <v>80700</v>
      </c>
      <c r="AC37" s="31">
        <f t="shared" si="2"/>
        <v>48420</v>
      </c>
    </row>
    <row r="38" spans="1:29" ht="64.5" customHeight="1">
      <c r="A38" s="68">
        <f t="shared" si="3"/>
        <v>28</v>
      </c>
      <c r="B38" s="18"/>
      <c r="C38" s="18"/>
      <c r="D38" s="49" t="s">
        <v>39</v>
      </c>
      <c r="E38" s="50"/>
      <c r="F38" s="50"/>
      <c r="G38" s="56" t="s">
        <v>234</v>
      </c>
      <c r="H38" s="51" t="s">
        <v>235</v>
      </c>
      <c r="I38" s="52"/>
      <c r="J38" s="58" t="s">
        <v>236</v>
      </c>
      <c r="K38" s="18" t="s">
        <v>69</v>
      </c>
      <c r="L38" s="18"/>
      <c r="M38" s="20" t="s">
        <v>57</v>
      </c>
      <c r="N38" s="18"/>
      <c r="O38" s="18"/>
      <c r="P38" s="18">
        <v>300</v>
      </c>
      <c r="Q38" s="18">
        <v>300</v>
      </c>
      <c r="R38" s="18"/>
      <c r="S38" s="18"/>
      <c r="T38" s="24">
        <v>600</v>
      </c>
      <c r="U38" s="21">
        <v>192.55</v>
      </c>
      <c r="V38" s="28">
        <f t="shared" si="0"/>
        <v>115530</v>
      </c>
      <c r="W38" s="3" t="s">
        <v>66</v>
      </c>
      <c r="X38" s="15">
        <f aca="true" t="shared" si="4" ref="X38:X61">Z38*1000/Y38</f>
        <v>83.96172</v>
      </c>
      <c r="Y38" s="15">
        <v>600</v>
      </c>
      <c r="Z38" s="15">
        <v>50.377032</v>
      </c>
      <c r="AB38" s="31">
        <f t="shared" si="1"/>
        <v>57765</v>
      </c>
      <c r="AC38" s="31">
        <f t="shared" si="2"/>
        <v>57765</v>
      </c>
    </row>
    <row r="39" spans="1:29" ht="63.75">
      <c r="A39" s="68">
        <f t="shared" si="3"/>
        <v>29</v>
      </c>
      <c r="B39" s="18"/>
      <c r="C39" s="18"/>
      <c r="D39" s="22" t="s">
        <v>40</v>
      </c>
      <c r="E39" s="22" t="s">
        <v>163</v>
      </c>
      <c r="F39" s="22" t="s">
        <v>172</v>
      </c>
      <c r="G39" s="22" t="s">
        <v>173</v>
      </c>
      <c r="H39" s="23" t="s">
        <v>174</v>
      </c>
      <c r="I39" s="23"/>
      <c r="J39" s="18" t="s">
        <v>175</v>
      </c>
      <c r="K39" s="18" t="s">
        <v>70</v>
      </c>
      <c r="L39" s="18"/>
      <c r="M39" s="20" t="s">
        <v>57</v>
      </c>
      <c r="N39" s="18"/>
      <c r="O39" s="18"/>
      <c r="P39" s="18">
        <v>100</v>
      </c>
      <c r="Q39" s="18">
        <v>50</v>
      </c>
      <c r="R39" s="18"/>
      <c r="S39" s="18"/>
      <c r="T39" s="24">
        <v>150</v>
      </c>
      <c r="U39" s="21">
        <v>108.18</v>
      </c>
      <c r="V39" s="28">
        <f t="shared" si="0"/>
        <v>16227.000000000002</v>
      </c>
      <c r="W39" s="3" t="s">
        <v>66</v>
      </c>
      <c r="X39" s="15">
        <f t="shared" si="4"/>
        <v>62.658</v>
      </c>
      <c r="Y39" s="15">
        <v>400</v>
      </c>
      <c r="Z39" s="15">
        <v>25.063200000000002</v>
      </c>
      <c r="AB39" s="31">
        <f t="shared" si="1"/>
        <v>10818</v>
      </c>
      <c r="AC39" s="31">
        <f t="shared" si="2"/>
        <v>5409</v>
      </c>
    </row>
    <row r="40" spans="1:29" ht="63.75">
      <c r="A40" s="68">
        <f t="shared" si="3"/>
        <v>30</v>
      </c>
      <c r="B40" s="18"/>
      <c r="C40" s="18"/>
      <c r="D40" s="22" t="s">
        <v>40</v>
      </c>
      <c r="E40" s="22" t="s">
        <v>163</v>
      </c>
      <c r="F40" s="22" t="s">
        <v>168</v>
      </c>
      <c r="G40" s="22" t="s">
        <v>169</v>
      </c>
      <c r="H40" s="23" t="s">
        <v>170</v>
      </c>
      <c r="I40" s="23"/>
      <c r="J40" s="18" t="s">
        <v>171</v>
      </c>
      <c r="K40" s="18" t="s">
        <v>70</v>
      </c>
      <c r="L40" s="18"/>
      <c r="M40" s="20" t="s">
        <v>57</v>
      </c>
      <c r="N40" s="18"/>
      <c r="O40" s="18"/>
      <c r="P40" s="18">
        <v>250</v>
      </c>
      <c r="Q40" s="18">
        <v>250</v>
      </c>
      <c r="R40" s="18"/>
      <c r="S40" s="18"/>
      <c r="T40" s="24">
        <v>500</v>
      </c>
      <c r="U40" s="21">
        <v>56.26</v>
      </c>
      <c r="V40" s="28">
        <f t="shared" si="0"/>
        <v>28130</v>
      </c>
      <c r="W40" s="3" t="s">
        <v>66</v>
      </c>
      <c r="X40" s="15">
        <f t="shared" si="4"/>
        <v>43.8606</v>
      </c>
      <c r="Y40" s="15">
        <v>200</v>
      </c>
      <c r="Z40" s="15">
        <v>8.77212</v>
      </c>
      <c r="AB40" s="31">
        <f t="shared" si="1"/>
        <v>14065</v>
      </c>
      <c r="AC40" s="31">
        <f t="shared" si="2"/>
        <v>14065</v>
      </c>
    </row>
    <row r="41" spans="1:29" ht="65.25" customHeight="1" hidden="1">
      <c r="A41" s="68">
        <f t="shared" si="3"/>
        <v>31</v>
      </c>
      <c r="B41" s="18"/>
      <c r="C41" s="18"/>
      <c r="D41" s="38" t="s">
        <v>204</v>
      </c>
      <c r="E41" s="36" t="s">
        <v>163</v>
      </c>
      <c r="F41" s="36" t="s">
        <v>200</v>
      </c>
      <c r="G41" s="37" t="s">
        <v>201</v>
      </c>
      <c r="H41" s="36" t="s">
        <v>202</v>
      </c>
      <c r="I41" s="36"/>
      <c r="J41" s="36" t="s">
        <v>203</v>
      </c>
      <c r="K41" s="18"/>
      <c r="L41" s="18"/>
      <c r="M41" s="20" t="s">
        <v>57</v>
      </c>
      <c r="N41" s="18"/>
      <c r="O41" s="18"/>
      <c r="P41" s="18"/>
      <c r="Q41" s="18"/>
      <c r="R41" s="18"/>
      <c r="S41" s="18"/>
      <c r="T41" s="24"/>
      <c r="U41" s="21">
        <v>2232.183333333333</v>
      </c>
      <c r="V41" s="28">
        <f t="shared" si="0"/>
        <v>0</v>
      </c>
      <c r="W41" s="3"/>
      <c r="AB41" s="31">
        <f t="shared" si="1"/>
        <v>0</v>
      </c>
      <c r="AC41" s="31">
        <f t="shared" si="2"/>
        <v>0</v>
      </c>
    </row>
    <row r="42" spans="1:29" ht="74.25" customHeight="1">
      <c r="A42" s="68">
        <v>31</v>
      </c>
      <c r="B42" s="18"/>
      <c r="C42" s="18"/>
      <c r="D42" s="22" t="s">
        <v>41</v>
      </c>
      <c r="E42" s="22" t="s">
        <v>163</v>
      </c>
      <c r="F42" s="22" t="s">
        <v>164</v>
      </c>
      <c r="G42" s="22" t="s">
        <v>165</v>
      </c>
      <c r="H42" s="23" t="s">
        <v>166</v>
      </c>
      <c r="I42" s="23"/>
      <c r="J42" s="18" t="s">
        <v>167</v>
      </c>
      <c r="K42" s="18"/>
      <c r="L42" s="18"/>
      <c r="M42" s="20" t="s">
        <v>57</v>
      </c>
      <c r="N42" s="18"/>
      <c r="O42" s="18"/>
      <c r="P42" s="18">
        <v>2000</v>
      </c>
      <c r="Q42" s="18">
        <v>1200</v>
      </c>
      <c r="R42" s="18"/>
      <c r="S42" s="18"/>
      <c r="T42" s="24">
        <v>3200</v>
      </c>
      <c r="U42" s="21">
        <v>16.14</v>
      </c>
      <c r="V42" s="28">
        <f t="shared" si="0"/>
        <v>51648</v>
      </c>
      <c r="W42" s="3" t="s">
        <v>66</v>
      </c>
      <c r="X42" s="15">
        <f t="shared" si="4"/>
        <v>10.275911999999998</v>
      </c>
      <c r="Y42" s="15">
        <v>1600</v>
      </c>
      <c r="Z42" s="15">
        <v>16.441459199999997</v>
      </c>
      <c r="AB42" s="31">
        <f t="shared" si="1"/>
        <v>32280</v>
      </c>
      <c r="AC42" s="31">
        <f t="shared" si="2"/>
        <v>19368</v>
      </c>
    </row>
    <row r="43" spans="1:29" ht="15">
      <c r="A43" s="68">
        <f t="shared" si="3"/>
        <v>32</v>
      </c>
      <c r="B43" s="18"/>
      <c r="C43" s="18"/>
      <c r="D43" s="22" t="s">
        <v>42</v>
      </c>
      <c r="E43" s="22"/>
      <c r="F43" s="22"/>
      <c r="G43" s="22"/>
      <c r="H43" s="23" t="s">
        <v>76</v>
      </c>
      <c r="I43" s="23"/>
      <c r="J43" s="18" t="s">
        <v>77</v>
      </c>
      <c r="K43" s="18"/>
      <c r="L43" s="18"/>
      <c r="M43" s="20" t="s">
        <v>57</v>
      </c>
      <c r="N43" s="18"/>
      <c r="O43" s="18"/>
      <c r="P43" s="18">
        <v>300</v>
      </c>
      <c r="Q43" s="18">
        <v>300</v>
      </c>
      <c r="R43" s="18"/>
      <c r="S43" s="18"/>
      <c r="T43" s="24">
        <v>600</v>
      </c>
      <c r="U43" s="21">
        <v>123.52</v>
      </c>
      <c r="V43" s="28">
        <f t="shared" si="0"/>
        <v>74112</v>
      </c>
      <c r="W43" s="3" t="s">
        <v>66</v>
      </c>
      <c r="X43" s="15">
        <f t="shared" si="4"/>
        <v>83.96172</v>
      </c>
      <c r="Y43" s="15">
        <v>1200</v>
      </c>
      <c r="Z43" s="15">
        <v>100.754064</v>
      </c>
      <c r="AB43" s="31">
        <f t="shared" si="1"/>
        <v>37056</v>
      </c>
      <c r="AC43" s="31">
        <f t="shared" si="2"/>
        <v>37056</v>
      </c>
    </row>
    <row r="44" spans="1:29" ht="36">
      <c r="A44" s="68">
        <f t="shared" si="3"/>
        <v>33</v>
      </c>
      <c r="B44" s="18"/>
      <c r="C44" s="18"/>
      <c r="D44" s="49" t="s">
        <v>43</v>
      </c>
      <c r="E44" s="50" t="s">
        <v>163</v>
      </c>
      <c r="F44" s="56" t="s">
        <v>228</v>
      </c>
      <c r="G44" s="56" t="s">
        <v>229</v>
      </c>
      <c r="H44" s="51" t="s">
        <v>59</v>
      </c>
      <c r="I44" s="52"/>
      <c r="J44" s="48" t="s">
        <v>230</v>
      </c>
      <c r="K44" s="18"/>
      <c r="L44" s="18"/>
      <c r="M44" s="20" t="s">
        <v>57</v>
      </c>
      <c r="N44" s="18"/>
      <c r="O44" s="24"/>
      <c r="P44" s="24">
        <v>2000</v>
      </c>
      <c r="Q44" s="24">
        <v>2000</v>
      </c>
      <c r="R44" s="18"/>
      <c r="S44" s="18"/>
      <c r="T44" s="24">
        <v>4000</v>
      </c>
      <c r="U44" s="21">
        <v>14.96</v>
      </c>
      <c r="V44" s="28">
        <f t="shared" si="0"/>
        <v>59840</v>
      </c>
      <c r="W44" s="3" t="s">
        <v>66</v>
      </c>
      <c r="X44" s="15">
        <f t="shared" si="4"/>
        <v>9.849837599999999</v>
      </c>
      <c r="Y44" s="15">
        <v>400</v>
      </c>
      <c r="Z44" s="15">
        <v>3.9399350399999995</v>
      </c>
      <c r="AB44" s="31">
        <f t="shared" si="1"/>
        <v>29920</v>
      </c>
      <c r="AC44" s="31">
        <f t="shared" si="2"/>
        <v>29920</v>
      </c>
    </row>
    <row r="45" spans="1:29" ht="132.75" customHeight="1">
      <c r="A45" s="68">
        <f t="shared" si="3"/>
        <v>34</v>
      </c>
      <c r="B45" s="18"/>
      <c r="C45" s="18"/>
      <c r="D45" s="49" t="s">
        <v>44</v>
      </c>
      <c r="E45" s="50"/>
      <c r="F45" s="50"/>
      <c r="G45" s="54" t="s">
        <v>231</v>
      </c>
      <c r="H45" s="51" t="s">
        <v>79</v>
      </c>
      <c r="I45" s="52"/>
      <c r="J45" s="48" t="s">
        <v>78</v>
      </c>
      <c r="K45" s="18"/>
      <c r="L45" s="18"/>
      <c r="M45" s="20" t="s">
        <v>57</v>
      </c>
      <c r="N45" s="18"/>
      <c r="O45" s="18"/>
      <c r="P45" s="18">
        <v>1000</v>
      </c>
      <c r="Q45" s="18">
        <v>800</v>
      </c>
      <c r="R45" s="18"/>
      <c r="S45" s="18"/>
      <c r="T45" s="24">
        <v>1800</v>
      </c>
      <c r="U45" s="21">
        <v>160.69</v>
      </c>
      <c r="V45" s="28">
        <f t="shared" si="0"/>
        <v>289242</v>
      </c>
      <c r="W45" s="3" t="s">
        <v>66</v>
      </c>
      <c r="X45" s="15">
        <f t="shared" si="4"/>
        <v>117.79704</v>
      </c>
      <c r="Y45" s="15">
        <v>3200</v>
      </c>
      <c r="Z45" s="15">
        <v>376.95052799999996</v>
      </c>
      <c r="AB45" s="31">
        <f t="shared" si="1"/>
        <v>160690</v>
      </c>
      <c r="AC45" s="31">
        <f t="shared" si="2"/>
        <v>128552</v>
      </c>
    </row>
    <row r="46" spans="1:30" ht="60" hidden="1">
      <c r="A46" s="68">
        <f t="shared" si="3"/>
        <v>35</v>
      </c>
      <c r="B46" s="18"/>
      <c r="C46" s="18"/>
      <c r="D46" s="55" t="s">
        <v>232</v>
      </c>
      <c r="E46" s="53" t="s">
        <v>219</v>
      </c>
      <c r="F46" s="53" t="s">
        <v>153</v>
      </c>
      <c r="G46" s="57" t="s">
        <v>220</v>
      </c>
      <c r="H46" s="53" t="s">
        <v>221</v>
      </c>
      <c r="I46" s="53"/>
      <c r="J46" s="53" t="s">
        <v>233</v>
      </c>
      <c r="K46" s="18"/>
      <c r="L46" s="18"/>
      <c r="M46" s="20" t="s">
        <v>57</v>
      </c>
      <c r="N46" s="18"/>
      <c r="O46" s="18"/>
      <c r="P46" s="18"/>
      <c r="Q46" s="18"/>
      <c r="R46" s="18"/>
      <c r="S46" s="18"/>
      <c r="T46" s="24"/>
      <c r="U46" s="21">
        <v>509.3833333333334</v>
      </c>
      <c r="V46" s="28">
        <f t="shared" si="0"/>
        <v>0</v>
      </c>
      <c r="W46" s="3" t="s">
        <v>66</v>
      </c>
      <c r="X46" s="15">
        <f t="shared" si="4"/>
        <v>50.1264</v>
      </c>
      <c r="Y46" s="15">
        <v>600</v>
      </c>
      <c r="Z46" s="15">
        <v>30.075839999999996</v>
      </c>
      <c r="AA46" s="31"/>
      <c r="AB46" s="31">
        <f t="shared" si="1"/>
        <v>0</v>
      </c>
      <c r="AC46" s="31">
        <f t="shared" si="2"/>
        <v>0</v>
      </c>
      <c r="AD46" s="31"/>
    </row>
    <row r="47" spans="1:30" ht="69.75" customHeight="1">
      <c r="A47" s="68">
        <v>35</v>
      </c>
      <c r="B47" s="18"/>
      <c r="C47" s="18"/>
      <c r="D47" s="22" t="s">
        <v>179</v>
      </c>
      <c r="E47" s="22" t="s">
        <v>163</v>
      </c>
      <c r="F47" s="22" t="s">
        <v>176</v>
      </c>
      <c r="G47" s="22" t="s">
        <v>177</v>
      </c>
      <c r="H47" s="23" t="s">
        <v>178</v>
      </c>
      <c r="I47" s="23"/>
      <c r="J47" s="18" t="s">
        <v>180</v>
      </c>
      <c r="K47" s="18"/>
      <c r="L47" s="18"/>
      <c r="M47" s="20" t="s">
        <v>57</v>
      </c>
      <c r="N47" s="18"/>
      <c r="O47" s="18"/>
      <c r="P47" s="18">
        <v>200</v>
      </c>
      <c r="Q47" s="18">
        <v>200</v>
      </c>
      <c r="R47" s="18"/>
      <c r="S47" s="18"/>
      <c r="T47" s="24">
        <v>400</v>
      </c>
      <c r="U47" s="21">
        <v>509.38</v>
      </c>
      <c r="V47" s="28">
        <f t="shared" si="0"/>
        <v>203752</v>
      </c>
      <c r="W47" s="3" t="s">
        <v>68</v>
      </c>
      <c r="X47" s="15">
        <f t="shared" si="4"/>
        <v>360.91008</v>
      </c>
      <c r="Y47" s="15">
        <v>84</v>
      </c>
      <c r="Z47" s="15">
        <v>30.31644672</v>
      </c>
      <c r="AA47" s="31"/>
      <c r="AB47" s="31">
        <f t="shared" si="1"/>
        <v>101876</v>
      </c>
      <c r="AC47" s="31">
        <f t="shared" si="2"/>
        <v>101876</v>
      </c>
      <c r="AD47" s="31"/>
    </row>
    <row r="48" spans="1:30" ht="15">
      <c r="A48" s="68">
        <f t="shared" si="3"/>
        <v>36</v>
      </c>
      <c r="B48" s="18"/>
      <c r="C48" s="18"/>
      <c r="D48" s="22" t="s">
        <v>45</v>
      </c>
      <c r="E48" s="22"/>
      <c r="F48" s="22"/>
      <c r="G48" s="22"/>
      <c r="H48" s="23" t="s">
        <v>63</v>
      </c>
      <c r="I48" s="23"/>
      <c r="J48" s="18" t="s">
        <v>260</v>
      </c>
      <c r="K48" s="18"/>
      <c r="L48" s="18"/>
      <c r="M48" s="20" t="s">
        <v>57</v>
      </c>
      <c r="N48" s="18"/>
      <c r="O48" s="18"/>
      <c r="P48" s="18">
        <v>25</v>
      </c>
      <c r="Q48" s="18">
        <v>25</v>
      </c>
      <c r="R48" s="18"/>
      <c r="S48" s="18"/>
      <c r="T48" s="24">
        <v>50</v>
      </c>
      <c r="U48" s="21">
        <v>36.2</v>
      </c>
      <c r="V48" s="28">
        <f t="shared" si="0"/>
        <v>1810.0000000000002</v>
      </c>
      <c r="W48" s="3" t="s">
        <v>68</v>
      </c>
      <c r="X48" s="15">
        <f t="shared" si="4"/>
        <v>37.6950528</v>
      </c>
      <c r="Y48" s="15">
        <v>24</v>
      </c>
      <c r="Z48" s="15">
        <v>0.9046812672</v>
      </c>
      <c r="AA48" s="31"/>
      <c r="AB48" s="31">
        <f t="shared" si="1"/>
        <v>905.0000000000001</v>
      </c>
      <c r="AC48" s="31">
        <f t="shared" si="2"/>
        <v>905.0000000000001</v>
      </c>
      <c r="AD48" s="31"/>
    </row>
    <row r="49" spans="1:30" ht="15">
      <c r="A49" s="68">
        <f t="shared" si="3"/>
        <v>37</v>
      </c>
      <c r="B49" s="18"/>
      <c r="C49" s="18"/>
      <c r="D49" s="22" t="s">
        <v>225</v>
      </c>
      <c r="E49" s="22"/>
      <c r="F49" s="22"/>
      <c r="G49" s="22"/>
      <c r="H49" s="23"/>
      <c r="I49" s="23"/>
      <c r="J49" s="18" t="s">
        <v>261</v>
      </c>
      <c r="K49" s="18"/>
      <c r="L49" s="18"/>
      <c r="M49" s="20" t="s">
        <v>57</v>
      </c>
      <c r="N49" s="18"/>
      <c r="O49" s="18"/>
      <c r="P49" s="18">
        <v>200</v>
      </c>
      <c r="Q49" s="18">
        <v>200</v>
      </c>
      <c r="R49" s="18"/>
      <c r="S49" s="18"/>
      <c r="T49" s="24">
        <v>400</v>
      </c>
      <c r="U49" s="21">
        <v>75.14</v>
      </c>
      <c r="V49" s="28">
        <f t="shared" si="0"/>
        <v>30056</v>
      </c>
      <c r="W49" s="3"/>
      <c r="AA49" s="31"/>
      <c r="AB49" s="31">
        <f t="shared" si="1"/>
        <v>15028</v>
      </c>
      <c r="AC49" s="31">
        <f t="shared" si="2"/>
        <v>15028</v>
      </c>
      <c r="AD49" s="31"/>
    </row>
    <row r="50" spans="1:30" ht="33.75">
      <c r="A50" s="68">
        <f t="shared" si="3"/>
        <v>38</v>
      </c>
      <c r="B50" s="18"/>
      <c r="C50" s="18"/>
      <c r="D50" s="22" t="s">
        <v>224</v>
      </c>
      <c r="E50" s="22"/>
      <c r="F50" s="22"/>
      <c r="G50" s="22"/>
      <c r="H50" s="23" t="s">
        <v>80</v>
      </c>
      <c r="I50" s="23"/>
      <c r="J50" s="18" t="s">
        <v>261</v>
      </c>
      <c r="K50" s="18"/>
      <c r="L50" s="18"/>
      <c r="M50" s="20" t="s">
        <v>57</v>
      </c>
      <c r="N50" s="18"/>
      <c r="O50" s="18"/>
      <c r="P50" s="18">
        <v>200</v>
      </c>
      <c r="Q50" s="18">
        <v>200</v>
      </c>
      <c r="R50" s="18"/>
      <c r="S50" s="18"/>
      <c r="T50" s="24">
        <v>400</v>
      </c>
      <c r="U50" s="21">
        <v>98.74</v>
      </c>
      <c r="V50" s="28">
        <f t="shared" si="0"/>
        <v>39496</v>
      </c>
      <c r="W50" s="3" t="s">
        <v>67</v>
      </c>
      <c r="X50" s="15">
        <f t="shared" si="4"/>
        <v>251.34630120000003</v>
      </c>
      <c r="Y50" s="15">
        <v>40</v>
      </c>
      <c r="Z50" s="15">
        <v>10.053852048000001</v>
      </c>
      <c r="AA50" s="31"/>
      <c r="AB50" s="31">
        <f t="shared" si="1"/>
        <v>19748</v>
      </c>
      <c r="AC50" s="31">
        <f t="shared" si="2"/>
        <v>19748</v>
      </c>
      <c r="AD50" s="31"/>
    </row>
    <row r="51" spans="1:30" ht="15">
      <c r="A51" s="68">
        <f t="shared" si="3"/>
        <v>39</v>
      </c>
      <c r="B51" s="18"/>
      <c r="C51" s="18"/>
      <c r="D51" s="22" t="s">
        <v>46</v>
      </c>
      <c r="E51" s="22"/>
      <c r="F51" s="22"/>
      <c r="G51" s="22"/>
      <c r="H51" s="23" t="s">
        <v>64</v>
      </c>
      <c r="I51" s="23"/>
      <c r="J51" s="18" t="s">
        <v>261</v>
      </c>
      <c r="K51" s="18"/>
      <c r="L51" s="18"/>
      <c r="M51" s="20" t="s">
        <v>56</v>
      </c>
      <c r="N51" s="18"/>
      <c r="O51" s="18"/>
      <c r="P51" s="18">
        <v>15</v>
      </c>
      <c r="Q51" s="18"/>
      <c r="R51" s="18"/>
      <c r="S51" s="18"/>
      <c r="T51" s="24">
        <v>15</v>
      </c>
      <c r="U51" s="21">
        <v>5609.34</v>
      </c>
      <c r="V51" s="28">
        <f t="shared" si="0"/>
        <v>84140.1</v>
      </c>
      <c r="W51" s="3" t="s">
        <v>68</v>
      </c>
      <c r="X51" s="15">
        <f t="shared" si="4"/>
        <v>4160.4912</v>
      </c>
      <c r="Y51" s="15">
        <v>9</v>
      </c>
      <c r="Z51" s="15">
        <v>37.4444208</v>
      </c>
      <c r="AA51" s="31"/>
      <c r="AB51" s="31">
        <f t="shared" si="1"/>
        <v>84140.1</v>
      </c>
      <c r="AC51" s="31">
        <f t="shared" si="2"/>
        <v>0</v>
      </c>
      <c r="AD51" s="31"/>
    </row>
    <row r="52" spans="1:30" ht="22.5">
      <c r="A52" s="68">
        <f t="shared" si="3"/>
        <v>40</v>
      </c>
      <c r="B52" s="18"/>
      <c r="C52" s="18"/>
      <c r="D52" s="22" t="s">
        <v>214</v>
      </c>
      <c r="E52" s="22"/>
      <c r="F52" s="22"/>
      <c r="G52" s="22"/>
      <c r="H52" s="23"/>
      <c r="I52" s="23"/>
      <c r="J52" s="18" t="s">
        <v>261</v>
      </c>
      <c r="K52" s="18"/>
      <c r="L52" s="18"/>
      <c r="M52" s="20" t="s">
        <v>56</v>
      </c>
      <c r="N52" s="18"/>
      <c r="O52" s="18"/>
      <c r="P52" s="18">
        <v>120</v>
      </c>
      <c r="Q52" s="18"/>
      <c r="R52" s="18"/>
      <c r="S52" s="18"/>
      <c r="T52" s="24">
        <v>120</v>
      </c>
      <c r="U52" s="21">
        <v>404.36</v>
      </c>
      <c r="V52" s="28">
        <f t="shared" si="0"/>
        <v>48523.200000000004</v>
      </c>
      <c r="W52" s="3" t="s">
        <v>66</v>
      </c>
      <c r="X52" s="15">
        <f t="shared" si="4"/>
        <v>50.326905599999996</v>
      </c>
      <c r="Y52" s="15">
        <v>60</v>
      </c>
      <c r="Z52" s="15">
        <v>3.0196143359999996</v>
      </c>
      <c r="AA52" s="31"/>
      <c r="AB52" s="31">
        <f t="shared" si="1"/>
        <v>48523.200000000004</v>
      </c>
      <c r="AC52" s="31">
        <f t="shared" si="2"/>
        <v>0</v>
      </c>
      <c r="AD52" s="31"/>
    </row>
    <row r="53" spans="1:30" ht="15">
      <c r="A53" s="68">
        <f t="shared" si="3"/>
        <v>41</v>
      </c>
      <c r="B53" s="18"/>
      <c r="C53" s="18"/>
      <c r="D53" s="22" t="s">
        <v>49</v>
      </c>
      <c r="E53" s="22"/>
      <c r="F53" s="22"/>
      <c r="G53" s="22"/>
      <c r="H53" s="23"/>
      <c r="I53" s="23"/>
      <c r="J53" s="18" t="s">
        <v>261</v>
      </c>
      <c r="K53" s="18"/>
      <c r="L53" s="18"/>
      <c r="M53" s="20" t="s">
        <v>56</v>
      </c>
      <c r="N53" s="18"/>
      <c r="O53" s="18"/>
      <c r="P53" s="18">
        <v>30</v>
      </c>
      <c r="Q53" s="18"/>
      <c r="R53" s="18"/>
      <c r="S53" s="18"/>
      <c r="T53" s="24">
        <v>30</v>
      </c>
      <c r="U53" s="21">
        <v>46.82</v>
      </c>
      <c r="V53" s="28">
        <f t="shared" si="0"/>
        <v>1404.6</v>
      </c>
      <c r="W53" s="3" t="s">
        <v>66</v>
      </c>
      <c r="X53" s="15">
        <f t="shared" si="4"/>
        <v>33.5345616</v>
      </c>
      <c r="Y53" s="15">
        <v>60</v>
      </c>
      <c r="Z53" s="15">
        <v>2.0120736960000003</v>
      </c>
      <c r="AA53" s="31"/>
      <c r="AB53" s="31">
        <f t="shared" si="1"/>
        <v>1404.6</v>
      </c>
      <c r="AC53" s="31">
        <f t="shared" si="2"/>
        <v>0</v>
      </c>
      <c r="AD53" s="31"/>
    </row>
    <row r="54" spans="1:30" ht="22.5">
      <c r="A54" s="68">
        <f t="shared" si="3"/>
        <v>42</v>
      </c>
      <c r="B54" s="18"/>
      <c r="C54" s="18"/>
      <c r="D54" s="22" t="s">
        <v>48</v>
      </c>
      <c r="E54" s="22"/>
      <c r="F54" s="22"/>
      <c r="G54" s="22"/>
      <c r="H54" s="23"/>
      <c r="I54" s="23"/>
      <c r="J54" s="18" t="s">
        <v>261</v>
      </c>
      <c r="K54" s="18"/>
      <c r="L54" s="18"/>
      <c r="M54" s="20" t="s">
        <v>56</v>
      </c>
      <c r="N54" s="18"/>
      <c r="O54" s="18"/>
      <c r="P54" s="18">
        <v>30</v>
      </c>
      <c r="Q54" s="18"/>
      <c r="R54" s="18"/>
      <c r="S54" s="18"/>
      <c r="T54" s="24">
        <v>30</v>
      </c>
      <c r="U54" s="21">
        <v>76.32</v>
      </c>
      <c r="V54" s="28">
        <f t="shared" si="0"/>
        <v>2289.6</v>
      </c>
      <c r="W54" s="3"/>
      <c r="AA54" s="31"/>
      <c r="AB54" s="31">
        <f t="shared" si="1"/>
        <v>2289.6</v>
      </c>
      <c r="AC54" s="31">
        <f t="shared" si="2"/>
        <v>0</v>
      </c>
      <c r="AD54" s="31"/>
    </row>
    <row r="55" spans="1:30" ht="15">
      <c r="A55" s="68">
        <f t="shared" si="3"/>
        <v>43</v>
      </c>
      <c r="B55" s="18"/>
      <c r="C55" s="18"/>
      <c r="D55" s="22" t="s">
        <v>213</v>
      </c>
      <c r="E55" s="22"/>
      <c r="F55" s="22"/>
      <c r="G55" s="22"/>
      <c r="H55" s="23"/>
      <c r="I55" s="23"/>
      <c r="J55" s="18" t="s">
        <v>261</v>
      </c>
      <c r="K55" s="18"/>
      <c r="L55" s="18"/>
      <c r="M55" s="20" t="s">
        <v>55</v>
      </c>
      <c r="N55" s="18"/>
      <c r="O55" s="18"/>
      <c r="P55" s="18">
        <v>9</v>
      </c>
      <c r="Q55" s="18"/>
      <c r="R55" s="18"/>
      <c r="S55" s="18"/>
      <c r="T55" s="24">
        <v>9</v>
      </c>
      <c r="U55" s="21">
        <v>659.24</v>
      </c>
      <c r="V55" s="28">
        <f t="shared" si="0"/>
        <v>5933.16</v>
      </c>
      <c r="W55" s="3"/>
      <c r="AA55" s="31"/>
      <c r="AB55" s="31">
        <f t="shared" si="1"/>
        <v>5933.16</v>
      </c>
      <c r="AC55" s="31">
        <f t="shared" si="2"/>
        <v>0</v>
      </c>
      <c r="AD55" s="31"/>
    </row>
    <row r="56" spans="1:30" ht="15">
      <c r="A56" s="68">
        <f t="shared" si="3"/>
        <v>44</v>
      </c>
      <c r="B56" s="18"/>
      <c r="C56" s="18"/>
      <c r="D56" s="22" t="s">
        <v>215</v>
      </c>
      <c r="E56" s="22"/>
      <c r="F56" s="22"/>
      <c r="G56" s="22"/>
      <c r="H56" s="23"/>
      <c r="I56" s="23"/>
      <c r="J56" s="18" t="s">
        <v>261</v>
      </c>
      <c r="K56" s="18"/>
      <c r="L56" s="18"/>
      <c r="M56" s="20" t="s">
        <v>56</v>
      </c>
      <c r="N56" s="18"/>
      <c r="O56" s="18"/>
      <c r="P56" s="18">
        <v>4</v>
      </c>
      <c r="Q56" s="18"/>
      <c r="R56" s="18"/>
      <c r="S56" s="18"/>
      <c r="T56" s="24">
        <v>4</v>
      </c>
      <c r="U56" s="21">
        <v>97.56</v>
      </c>
      <c r="V56" s="28">
        <f t="shared" si="0"/>
        <v>390.24</v>
      </c>
      <c r="W56" s="3"/>
      <c r="AA56" s="31"/>
      <c r="AB56" s="31">
        <f t="shared" si="1"/>
        <v>390.24</v>
      </c>
      <c r="AC56" s="31">
        <f t="shared" si="2"/>
        <v>0</v>
      </c>
      <c r="AD56" s="31"/>
    </row>
    <row r="57" spans="1:30" ht="15">
      <c r="A57" s="68">
        <f t="shared" si="3"/>
        <v>45</v>
      </c>
      <c r="B57" s="18"/>
      <c r="C57" s="18"/>
      <c r="D57" s="22" t="s">
        <v>50</v>
      </c>
      <c r="E57" s="22"/>
      <c r="F57" s="22"/>
      <c r="G57" s="22"/>
      <c r="H57" s="23" t="s">
        <v>65</v>
      </c>
      <c r="I57" s="23"/>
      <c r="J57" s="18" t="s">
        <v>261</v>
      </c>
      <c r="K57" s="18"/>
      <c r="L57" s="18"/>
      <c r="M57" s="20" t="s">
        <v>56</v>
      </c>
      <c r="N57" s="18"/>
      <c r="O57" s="18"/>
      <c r="P57" s="18">
        <v>1500</v>
      </c>
      <c r="Q57" s="18">
        <v>1500</v>
      </c>
      <c r="R57" s="18"/>
      <c r="S57" s="18"/>
      <c r="T57" s="24">
        <v>3000</v>
      </c>
      <c r="U57" s="21">
        <v>51.61</v>
      </c>
      <c r="V57" s="28">
        <f t="shared" si="0"/>
        <v>154830</v>
      </c>
      <c r="W57" s="3" t="s">
        <v>68</v>
      </c>
      <c r="X57" s="15">
        <f t="shared" si="4"/>
        <v>45.000975600000004</v>
      </c>
      <c r="Y57" s="15">
        <v>24</v>
      </c>
      <c r="Z57" s="15">
        <v>1.0800234144</v>
      </c>
      <c r="AA57" s="31"/>
      <c r="AB57" s="31">
        <f t="shared" si="1"/>
        <v>77415</v>
      </c>
      <c r="AC57" s="31">
        <f t="shared" si="2"/>
        <v>77415</v>
      </c>
      <c r="AD57" s="31"/>
    </row>
    <row r="58" spans="1:30" ht="63.75">
      <c r="A58" s="68">
        <f t="shared" si="3"/>
        <v>46</v>
      </c>
      <c r="B58" s="18"/>
      <c r="C58" s="18"/>
      <c r="D58" s="49" t="s">
        <v>51</v>
      </c>
      <c r="E58" s="50"/>
      <c r="F58" s="50"/>
      <c r="G58" s="51" t="s">
        <v>226</v>
      </c>
      <c r="H58" s="51" t="s">
        <v>60</v>
      </c>
      <c r="I58" s="52"/>
      <c r="J58" s="48" t="s">
        <v>227</v>
      </c>
      <c r="K58" s="18"/>
      <c r="L58" s="18"/>
      <c r="M58" s="20" t="s">
        <v>56</v>
      </c>
      <c r="N58" s="18"/>
      <c r="O58" s="18"/>
      <c r="P58" s="18">
        <v>600</v>
      </c>
      <c r="Q58" s="18">
        <v>600</v>
      </c>
      <c r="R58" s="18"/>
      <c r="S58" s="18"/>
      <c r="T58" s="24">
        <v>1200</v>
      </c>
      <c r="U58" s="21">
        <v>142.4</v>
      </c>
      <c r="V58" s="28">
        <f t="shared" si="0"/>
        <v>170880</v>
      </c>
      <c r="W58" s="3" t="s">
        <v>66</v>
      </c>
      <c r="X58" s="15">
        <f t="shared" si="4"/>
        <v>76.44275999999999</v>
      </c>
      <c r="Y58" s="15">
        <v>1000</v>
      </c>
      <c r="Z58" s="15">
        <v>76.44275999999999</v>
      </c>
      <c r="AA58" s="31"/>
      <c r="AB58" s="31">
        <f t="shared" si="1"/>
        <v>85440</v>
      </c>
      <c r="AC58" s="31">
        <f t="shared" si="2"/>
        <v>85440</v>
      </c>
      <c r="AD58" s="31"/>
    </row>
    <row r="59" spans="1:30" ht="15">
      <c r="A59" s="68">
        <f t="shared" si="3"/>
        <v>47</v>
      </c>
      <c r="B59" s="18"/>
      <c r="C59" s="18"/>
      <c r="D59" s="22" t="s">
        <v>52</v>
      </c>
      <c r="E59" s="22"/>
      <c r="F59" s="22"/>
      <c r="G59" s="22"/>
      <c r="H59" s="23" t="s">
        <v>62</v>
      </c>
      <c r="I59" s="23"/>
      <c r="J59" s="18" t="s">
        <v>61</v>
      </c>
      <c r="K59" s="18"/>
      <c r="L59" s="18"/>
      <c r="M59" s="20" t="s">
        <v>56</v>
      </c>
      <c r="N59" s="18"/>
      <c r="O59" s="18"/>
      <c r="P59" s="18">
        <v>5000</v>
      </c>
      <c r="Q59" s="18">
        <v>4000</v>
      </c>
      <c r="R59" s="18"/>
      <c r="S59" s="18"/>
      <c r="T59" s="24">
        <v>9000</v>
      </c>
      <c r="U59" s="21">
        <v>12.14</v>
      </c>
      <c r="V59" s="28">
        <f t="shared" si="0"/>
        <v>109260</v>
      </c>
      <c r="W59" s="3" t="s">
        <v>66</v>
      </c>
      <c r="X59" s="15">
        <f t="shared" si="4"/>
        <v>10.5516072</v>
      </c>
      <c r="Y59" s="15">
        <v>8000</v>
      </c>
      <c r="Z59" s="15">
        <v>84.4128576</v>
      </c>
      <c r="AA59" s="31"/>
      <c r="AB59" s="31">
        <f t="shared" si="1"/>
        <v>60700</v>
      </c>
      <c r="AC59" s="31">
        <f t="shared" si="2"/>
        <v>48560</v>
      </c>
      <c r="AD59" s="31"/>
    </row>
    <row r="60" spans="1:29" ht="22.5">
      <c r="A60" s="68">
        <f t="shared" si="3"/>
        <v>48</v>
      </c>
      <c r="B60" s="18"/>
      <c r="C60" s="18"/>
      <c r="D60" s="22" t="s">
        <v>53</v>
      </c>
      <c r="E60" s="22"/>
      <c r="F60" s="22"/>
      <c r="G60" s="22"/>
      <c r="H60" s="23" t="s">
        <v>181</v>
      </c>
      <c r="I60" s="23"/>
      <c r="J60" s="18" t="s">
        <v>261</v>
      </c>
      <c r="K60" s="18"/>
      <c r="L60" s="18"/>
      <c r="M60" s="20" t="s">
        <v>56</v>
      </c>
      <c r="N60" s="18"/>
      <c r="O60" s="18"/>
      <c r="P60" s="18">
        <v>600</v>
      </c>
      <c r="Q60" s="18">
        <v>600</v>
      </c>
      <c r="R60" s="18"/>
      <c r="S60" s="18"/>
      <c r="T60" s="24">
        <v>1200</v>
      </c>
      <c r="U60" s="21">
        <v>60.98</v>
      </c>
      <c r="V60" s="28">
        <f t="shared" si="0"/>
        <v>73176</v>
      </c>
      <c r="W60" s="3"/>
      <c r="X60" s="15">
        <f t="shared" si="4"/>
        <v>46.36692</v>
      </c>
      <c r="Y60" s="15">
        <v>1200</v>
      </c>
      <c r="Z60" s="15">
        <v>55.640304</v>
      </c>
      <c r="AB60" s="31">
        <f t="shared" si="1"/>
        <v>36588</v>
      </c>
      <c r="AC60" s="31">
        <f t="shared" si="2"/>
        <v>36588</v>
      </c>
    </row>
    <row r="61" spans="1:29" ht="15">
      <c r="A61" s="68">
        <f t="shared" si="3"/>
        <v>49</v>
      </c>
      <c r="B61" s="18"/>
      <c r="C61" s="18"/>
      <c r="D61" s="22" t="s">
        <v>54</v>
      </c>
      <c r="E61" s="22"/>
      <c r="F61" s="22"/>
      <c r="G61" s="22"/>
      <c r="H61" s="23" t="s">
        <v>182</v>
      </c>
      <c r="I61" s="23"/>
      <c r="J61" s="18" t="s">
        <v>261</v>
      </c>
      <c r="K61" s="18"/>
      <c r="L61" s="18"/>
      <c r="M61" s="20" t="s">
        <v>262</v>
      </c>
      <c r="N61" s="18"/>
      <c r="O61" s="18"/>
      <c r="P61" s="18">
        <v>350</v>
      </c>
      <c r="Q61" s="18">
        <v>420</v>
      </c>
      <c r="R61" s="18"/>
      <c r="S61" s="18"/>
      <c r="T61" s="24">
        <v>770</v>
      </c>
      <c r="U61" s="21">
        <v>59.4</v>
      </c>
      <c r="V61" s="28">
        <f t="shared" si="0"/>
        <v>45738</v>
      </c>
      <c r="W61" s="3"/>
      <c r="X61" s="15">
        <f t="shared" si="4"/>
        <v>4097.8332</v>
      </c>
      <c r="Y61" s="15">
        <v>16</v>
      </c>
      <c r="Z61" s="15">
        <v>65.5653312</v>
      </c>
      <c r="AB61" s="31">
        <f t="shared" si="1"/>
        <v>20790</v>
      </c>
      <c r="AC61" s="31">
        <f t="shared" si="2"/>
        <v>24948</v>
      </c>
    </row>
    <row r="62" spans="1:29" ht="33.75" customHeight="1">
      <c r="A62" s="68">
        <f t="shared" si="3"/>
        <v>50</v>
      </c>
      <c r="B62" s="64"/>
      <c r="C62" s="64"/>
      <c r="D62" s="65" t="s">
        <v>250</v>
      </c>
      <c r="E62" s="72" t="s">
        <v>120</v>
      </c>
      <c r="F62" s="72" t="s">
        <v>253</v>
      </c>
      <c r="G62" s="65" t="s">
        <v>256</v>
      </c>
      <c r="H62" s="72" t="s">
        <v>254</v>
      </c>
      <c r="I62" s="66"/>
      <c r="J62" s="72" t="s">
        <v>255</v>
      </c>
      <c r="K62" s="64"/>
      <c r="L62" s="64"/>
      <c r="M62" s="67" t="s">
        <v>57</v>
      </c>
      <c r="N62" s="64"/>
      <c r="O62" s="64"/>
      <c r="P62" s="64"/>
      <c r="Q62" s="64">
        <v>10</v>
      </c>
      <c r="R62" s="64"/>
      <c r="S62" s="64"/>
      <c r="T62" s="68">
        <v>10</v>
      </c>
      <c r="U62" s="69">
        <v>5545.62</v>
      </c>
      <c r="V62" s="28">
        <f t="shared" si="0"/>
        <v>55456.2</v>
      </c>
      <c r="W62" s="3"/>
      <c r="AB62" s="31">
        <f t="shared" si="1"/>
        <v>0</v>
      </c>
      <c r="AC62" s="31">
        <f t="shared" si="2"/>
        <v>55456.2</v>
      </c>
    </row>
    <row r="63" spans="1:29" ht="15">
      <c r="A63" s="123" t="s">
        <v>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5"/>
      <c r="V63" s="19">
        <f>SUM(V11:V62)</f>
        <v>4816789.45</v>
      </c>
      <c r="W63" s="19">
        <f>SUM(W11:W61)</f>
        <v>0</v>
      </c>
      <c r="X63" s="19">
        <f>SUM(X11:X61)</f>
        <v>10453.660840980001</v>
      </c>
      <c r="Y63" s="19">
        <f>SUM(Y11:Y61)</f>
        <v>19357</v>
      </c>
      <c r="Z63" s="70">
        <f>SUM(Z11:Z61)</f>
        <v>1241.8809584832</v>
      </c>
      <c r="AA63" s="71"/>
      <c r="AB63" s="71">
        <f>SUM(AB11:AB62)</f>
        <v>2069698.85</v>
      </c>
      <c r="AC63" s="71">
        <f>SUM(AC11:AC62)</f>
        <v>2747090.6</v>
      </c>
    </row>
    <row r="64" spans="1:23" ht="15">
      <c r="A64" s="123" t="s">
        <v>15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5"/>
      <c r="V64" s="19">
        <f>V63*18/118</f>
        <v>734764.4923728814</v>
      </c>
      <c r="W64" s="3"/>
    </row>
    <row r="65" spans="1:23" ht="15">
      <c r="A65" s="123" t="s">
        <v>4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5"/>
      <c r="V65" s="19">
        <f>V63</f>
        <v>4816789.45</v>
      </c>
      <c r="W65" s="3"/>
    </row>
    <row r="66" spans="1:23" ht="15">
      <c r="A66" s="8" t="s">
        <v>269</v>
      </c>
      <c r="B66" s="8"/>
      <c r="C66" s="8"/>
      <c r="D66" s="8"/>
      <c r="E66" s="8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3"/>
      <c r="W66" s="3"/>
    </row>
    <row r="67" spans="1:21" ht="15">
      <c r="A67" s="11" t="s">
        <v>29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2" ht="51.75" customHeight="1">
      <c r="A68" s="126" t="s">
        <v>30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3"/>
    </row>
    <row r="69" spans="1:22" ht="15">
      <c r="A69" s="13" t="s">
        <v>259</v>
      </c>
      <c r="B69" s="10"/>
      <c r="C69" s="10"/>
      <c r="D69" s="10"/>
      <c r="E69" s="10"/>
      <c r="F69" s="10"/>
      <c r="G69" s="1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">
      <c r="A70" s="13" t="s">
        <v>31</v>
      </c>
      <c r="B70" s="10"/>
      <c r="C70" s="10"/>
      <c r="D70" s="10"/>
      <c r="E70" s="10"/>
      <c r="F70" s="10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">
      <c r="A71" s="13" t="s">
        <v>32</v>
      </c>
      <c r="B71" s="10"/>
      <c r="C71" s="10"/>
      <c r="D71" s="10"/>
      <c r="E71" s="10"/>
      <c r="F71" s="10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3" ht="15.75">
      <c r="A72" s="4"/>
      <c r="B72" s="5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  <c r="W72" s="3"/>
    </row>
    <row r="73" spans="1:22" ht="18.75">
      <c r="A73" s="14" t="s">
        <v>6</v>
      </c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3"/>
      <c r="P73" s="1"/>
      <c r="Q73" s="13" t="s">
        <v>7</v>
      </c>
      <c r="R73" s="13"/>
      <c r="S73" s="13"/>
      <c r="T73" s="13"/>
      <c r="U73" s="3"/>
      <c r="V73" s="3"/>
    </row>
    <row r="74" spans="1:22" ht="18.75">
      <c r="A74" s="13" t="s">
        <v>11</v>
      </c>
      <c r="B74" s="13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3"/>
      <c r="P74" s="1"/>
      <c r="Q74" s="13" t="s">
        <v>14</v>
      </c>
      <c r="R74" s="13"/>
      <c r="S74" s="13"/>
      <c r="T74" s="13"/>
      <c r="U74" s="7"/>
      <c r="V74" s="3"/>
    </row>
    <row r="75" spans="1:22" ht="18.75">
      <c r="A75" s="6"/>
      <c r="B75" s="14"/>
      <c r="C75" s="1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4"/>
      <c r="P75" s="1"/>
      <c r="Q75" s="14"/>
      <c r="R75" s="14"/>
      <c r="S75" s="14"/>
      <c r="T75" s="14"/>
      <c r="U75" s="6"/>
      <c r="V75" s="3"/>
    </row>
    <row r="76" spans="1:22" ht="18.75">
      <c r="A76" s="3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1"/>
      <c r="Q76" s="3"/>
      <c r="R76" s="3"/>
      <c r="S76" s="3"/>
      <c r="T76" s="3"/>
      <c r="U76" s="3"/>
      <c r="V76" s="3"/>
    </row>
    <row r="77" spans="1:22" ht="18.75">
      <c r="A77" s="3" t="s">
        <v>10</v>
      </c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6"/>
      <c r="P77" s="1"/>
      <c r="Q77" s="6" t="s">
        <v>216</v>
      </c>
      <c r="R77" s="6"/>
      <c r="S77" s="6"/>
      <c r="T77" s="6"/>
      <c r="U77" s="6"/>
      <c r="V77" s="3"/>
    </row>
    <row r="78" spans="1:22" ht="15">
      <c r="A78" s="11" t="s">
        <v>1</v>
      </c>
      <c r="B78" s="11" t="s">
        <v>25</v>
      </c>
      <c r="C78" s="1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6"/>
      <c r="P78" s="15"/>
      <c r="Q78" s="16" t="s">
        <v>24</v>
      </c>
      <c r="R78" s="16"/>
      <c r="S78" s="16"/>
      <c r="T78" s="16"/>
      <c r="U78" s="3"/>
      <c r="V78" s="3"/>
    </row>
    <row r="79" spans="22:23" ht="15">
      <c r="V79" s="6"/>
      <c r="W79" s="6"/>
    </row>
    <row r="80" spans="4:15" ht="15">
      <c r="D80" s="43"/>
      <c r="E80" s="43"/>
      <c r="F80" s="43"/>
      <c r="G80" s="43"/>
      <c r="H80" s="43"/>
      <c r="I80" s="43"/>
      <c r="J80" s="43"/>
      <c r="K80" s="43"/>
      <c r="L80" s="44"/>
      <c r="M80" s="44"/>
      <c r="N80" s="31"/>
      <c r="O80" s="31"/>
    </row>
    <row r="81" spans="4:15" ht="15">
      <c r="D81" s="43"/>
      <c r="E81" s="43"/>
      <c r="F81" s="43"/>
      <c r="G81" s="43"/>
      <c r="H81" s="43"/>
      <c r="I81" s="43"/>
      <c r="J81" s="43"/>
      <c r="K81" s="43"/>
      <c r="L81" s="44"/>
      <c r="M81" s="44"/>
      <c r="N81" s="31"/>
      <c r="O81" s="31"/>
    </row>
    <row r="82" spans="4:15" ht="15"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31"/>
      <c r="O82" s="31"/>
    </row>
    <row r="83" spans="4:15" ht="26.25">
      <c r="D83" s="44"/>
      <c r="E83" s="44"/>
      <c r="F83" s="45"/>
      <c r="G83" s="44"/>
      <c r="H83" s="44"/>
      <c r="I83" s="44"/>
      <c r="J83" s="44"/>
      <c r="K83" s="44"/>
      <c r="L83" s="44"/>
      <c r="M83" s="44"/>
      <c r="N83" s="31"/>
      <c r="O83" s="31"/>
    </row>
    <row r="84" spans="4:15" ht="15"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31"/>
      <c r="O84" s="31"/>
    </row>
    <row r="85" spans="4:15" ht="58.5" customHeight="1">
      <c r="D85" s="43"/>
      <c r="E85" s="43"/>
      <c r="F85" s="43"/>
      <c r="G85" s="43"/>
      <c r="H85" s="46"/>
      <c r="I85" s="44"/>
      <c r="J85" s="44"/>
      <c r="K85" s="44"/>
      <c r="L85" s="44"/>
      <c r="M85" s="44"/>
      <c r="N85" s="31"/>
      <c r="O85" s="31"/>
    </row>
  </sheetData>
  <sheetProtection/>
  <mergeCells count="26">
    <mergeCell ref="A3:V3"/>
    <mergeCell ref="A4:V4"/>
    <mergeCell ref="B5:U5"/>
    <mergeCell ref="A8:A10"/>
    <mergeCell ref="B8:B10"/>
    <mergeCell ref="C8:C10"/>
    <mergeCell ref="D8:D10"/>
    <mergeCell ref="E8:E10"/>
    <mergeCell ref="F8:F10"/>
    <mergeCell ref="G8:G10"/>
    <mergeCell ref="V8:V10"/>
    <mergeCell ref="N9:P9"/>
    <mergeCell ref="Q9:S9"/>
    <mergeCell ref="H8:H10"/>
    <mergeCell ref="I8:I10"/>
    <mergeCell ref="J8:J10"/>
    <mergeCell ref="K8:K10"/>
    <mergeCell ref="L8:L10"/>
    <mergeCell ref="M8:M10"/>
    <mergeCell ref="A63:U63"/>
    <mergeCell ref="A64:U64"/>
    <mergeCell ref="A65:U65"/>
    <mergeCell ref="A68:U68"/>
    <mergeCell ref="N8:S8"/>
    <mergeCell ref="T8:T10"/>
    <mergeCell ref="U8:U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2014-08-14T08:31:57Z</dcterms:modified>
  <cp:category/>
  <cp:version/>
  <cp:contentType/>
  <cp:contentStatus/>
</cp:coreProperties>
</file>